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7680" windowHeight="8805" tabRatio="543" activeTab="0"/>
  </bookViews>
  <sheets>
    <sheet name="Приложение 3" sheetId="1" r:id="rId1"/>
  </sheets>
  <definedNames>
    <definedName name="Z_145FFF00_40EB_11DC_98F3_0050BABEE38C_.wvu.PrintArea" localSheetId="0" hidden="1">'Приложение 3'!$A$3:$Q$110</definedName>
    <definedName name="Z_145FFF00_40EB_11DC_98F3_0050BABEE38C_.wvu.PrintTitles" localSheetId="0" hidden="1">'Приложение 3'!$3:$4</definedName>
    <definedName name="Z_B7926443_CE64_488A_A160_AF8D728AAC1A_.wvu.PrintArea" localSheetId="0" hidden="1">'Приложение 3'!$A$3:$Q$110</definedName>
    <definedName name="Z_B7926443_CE64_488A_A160_AF8D728AAC1A_.wvu.PrintTitles" localSheetId="0" hidden="1">'Приложение 3'!$3:$4</definedName>
    <definedName name="Z_C046EB97_7604_4144_85DD_726CB8EC202B_.wvu.PrintArea" localSheetId="0" hidden="1">'Приложение 3'!$A$3:$Q$110</definedName>
    <definedName name="Z_C046EB97_7604_4144_85DD_726CB8EC202B_.wvu.PrintTitles" localSheetId="0" hidden="1">'Приложение 3'!$3:$4</definedName>
    <definedName name="_xlnm.Print_Titles" localSheetId="0">'Приложение 3'!$3:$4</definedName>
    <definedName name="_xlnm.Print_Area" localSheetId="0">'Приложение 3'!$A$1:$R$187</definedName>
  </definedNames>
  <calcPr fullCalcOnLoad="1"/>
</workbook>
</file>

<file path=xl/sharedStrings.xml><?xml version="1.0" encoding="utf-8"?>
<sst xmlns="http://schemas.openxmlformats.org/spreadsheetml/2006/main" count="327" uniqueCount="157">
  <si>
    <t>Сроки реализации</t>
  </si>
  <si>
    <t>Период</t>
  </si>
  <si>
    <t>всего</t>
  </si>
  <si>
    <t>2. Сельское хозяйство</t>
  </si>
  <si>
    <t>1.1.</t>
  </si>
  <si>
    <t>1.2.</t>
  </si>
  <si>
    <t>ИТОГО по промышленности</t>
  </si>
  <si>
    <t>ИТОГО по сельскому хозяйству</t>
  </si>
  <si>
    <t>3. Торговля, общественное питание, платные услуги</t>
  </si>
  <si>
    <t>3.2.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</si>
  <si>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</si>
  <si>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</si>
  <si>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Программе</t>
  </si>
  <si>
    <t>Новые рабочие места, чел.</t>
  </si>
  <si>
    <t>Налоговые поступления в консолидированный бюджет области, млн. руб.</t>
  </si>
  <si>
    <t>Отрасль</t>
  </si>
  <si>
    <t>3.3.</t>
  </si>
  <si>
    <t>3.4.</t>
  </si>
  <si>
    <t>Минсельхозпрод</t>
  </si>
  <si>
    <t>1.3.</t>
  </si>
  <si>
    <t>1.4.</t>
  </si>
  <si>
    <t>1. Промышленность</t>
  </si>
  <si>
    <t>Малое предприятие</t>
  </si>
  <si>
    <t>ИП</t>
  </si>
  <si>
    <t>Лесоперерабаты-вающая промышленность</t>
  </si>
  <si>
    <t>Минпром</t>
  </si>
  <si>
    <t>ООО "Варнавинский источник" / Шудский сельский совет</t>
  </si>
  <si>
    <t>Пищевая промышленность</t>
  </si>
  <si>
    <t>Минпредприни-мательства</t>
  </si>
  <si>
    <t>Производство строительных материалов</t>
  </si>
  <si>
    <t>Строительство цеха по производству пластиковых окон</t>
  </si>
  <si>
    <t>Животноводство</t>
  </si>
  <si>
    <t>Разведение кроликов</t>
  </si>
  <si>
    <t>3.5.</t>
  </si>
  <si>
    <t>1.5.</t>
  </si>
  <si>
    <t>3.6.</t>
  </si>
  <si>
    <t>ИП Малинов А.Н. / Варнавинский поселковый совет</t>
  </si>
  <si>
    <t>ИП Носов В.В. / Варнавинский поселковый совет</t>
  </si>
  <si>
    <t>ИП Нигматуллин Р.Я. / Варнавинский поселковый совет</t>
  </si>
  <si>
    <t>Торговля</t>
  </si>
  <si>
    <t>Реконструкция магазина в р.п.Варнавино</t>
  </si>
  <si>
    <t>Строительство магазина промышленных товаров в р.п.Варнавино</t>
  </si>
  <si>
    <t>Строительство цеха по розливу воды в д.Карелиха</t>
  </si>
  <si>
    <t>Производство тары из отходов лесопереработки</t>
  </si>
  <si>
    <t>Реконструкция здания и открытие магазина</t>
  </si>
  <si>
    <t>ПО "Варнавинский хлебозавод" / Варнавинский поселковый совет</t>
  </si>
  <si>
    <t>Открытие лесоперерабатывающего производства</t>
  </si>
  <si>
    <t>ООО "Агростандарт" / Богородский сельский совет</t>
  </si>
  <si>
    <t>1.7.</t>
  </si>
  <si>
    <t>1.8.</t>
  </si>
  <si>
    <t>3.7.</t>
  </si>
  <si>
    <t>Реконструкция здания под торгово-развлекательный центр</t>
  </si>
  <si>
    <t>Строительство магазина</t>
  </si>
  <si>
    <t>3.8.</t>
  </si>
  <si>
    <t>Растениеводство</t>
  </si>
  <si>
    <t>Выращивание картофеля</t>
  </si>
  <si>
    <t>Реконструкция производственного помещения под организацию универсального рынка</t>
  </si>
  <si>
    <t>3.9.</t>
  </si>
  <si>
    <t>1.9.</t>
  </si>
  <si>
    <t>2014-2015</t>
  </si>
  <si>
    <t>Изготовление и реализация сувенирной продукции по заказам</t>
  </si>
  <si>
    <t>Модернизация действующего производства</t>
  </si>
  <si>
    <t>№
п/п</t>
  </si>
  <si>
    <t>Наименование предприятия (организации) / наименование поселения</t>
  </si>
  <si>
    <t>Наименование проекта / мероприятия</t>
  </si>
  <si>
    <t>Ответственный от Правительства области</t>
  </si>
  <si>
    <t>Объём финансирования,
млн. руб.</t>
  </si>
  <si>
    <t>Всего,
в т.ч.</t>
  </si>
  <si>
    <t>Федеральный
бюджет</t>
  </si>
  <si>
    <t>Областной
бюджет</t>
  </si>
  <si>
    <t>Местный
бюджет</t>
  </si>
  <si>
    <t>Собственные
средства</t>
  </si>
  <si>
    <t>Привлечённые
средства</t>
  </si>
  <si>
    <t>Ожидаемые результаты от реализации проектов / мероприятий</t>
  </si>
  <si>
    <t>Объём отгруженной продукции,
млн. руб.</t>
  </si>
  <si>
    <t>Объём оборота розничной торговли и общественного питания, млн. руб.</t>
  </si>
  <si>
    <t>Хозяйствующий субъект
(с указанием типа - крупное, среднее, малое, ИП)</t>
  </si>
  <si>
    <t>1.6.</t>
  </si>
  <si>
    <t>ООО "ВЗЭМИ" / Варнавинский поселковый совет</t>
  </si>
  <si>
    <t>Производство электрообору-дования</t>
  </si>
  <si>
    <t>ООО "Ветлужское" / Богородский сельский совет</t>
  </si>
  <si>
    <t>ИП Гусева С.Н. / Варнавинский поселковый совет</t>
  </si>
  <si>
    <t>ООО "Северный" / Северный сельский совет</t>
  </si>
  <si>
    <t>2.1.</t>
  </si>
  <si>
    <t>2.2.</t>
  </si>
  <si>
    <t>2.3.</t>
  </si>
  <si>
    <t>2.4.</t>
  </si>
  <si>
    <t>2.5.</t>
  </si>
  <si>
    <t>2.6.</t>
  </si>
  <si>
    <t>2.7.</t>
  </si>
  <si>
    <t>Реконструкция фермы на 100 голов крупного рогатого скота</t>
  </si>
  <si>
    <t>Строительство фермы на 50 голов крупного рогатого скота</t>
  </si>
  <si>
    <t>ИП Негара И.Е. / Богородский сельский совет</t>
  </si>
  <si>
    <t>Разведение крупного рогатого скота</t>
  </si>
  <si>
    <t>ИП Смирнова Н.А. / Шудский сельский совет</t>
  </si>
  <si>
    <t>3.10.</t>
  </si>
  <si>
    <t>ИП Джафаров И.Д.о / Варнавинский поселковый совет</t>
  </si>
  <si>
    <t>ИП Джафаров Б.Д.о / Варнавинский поселковый совет</t>
  </si>
  <si>
    <t>ИП Торопов Ю.П. / Варнавинский поселковый совет</t>
  </si>
  <si>
    <t>Платные услуги</t>
  </si>
  <si>
    <t>ИП Авдеева Н.В. / Варнавинский поселковый совет</t>
  </si>
  <si>
    <r>
      <t xml:space="preserve">ИТОГО ПО РАЗВИТИЮ РЕАЛЬНОГО СЕКТОРА ЭКОНОМИКИ                                             </t>
    </r>
    <r>
      <rPr>
        <i/>
        <sz val="22"/>
        <rFont val="Times New Roman"/>
        <family val="1"/>
      </rPr>
      <t xml:space="preserve"> 
(разделы с 1 по 3)</t>
    </r>
  </si>
  <si>
    <t>Приложение 3</t>
  </si>
  <si>
    <t>2015-2017</t>
  </si>
  <si>
    <t>2.8.</t>
  </si>
  <si>
    <t>2.9.</t>
  </si>
  <si>
    <t>2.10.</t>
  </si>
  <si>
    <t>Разведение домашней птицы</t>
  </si>
  <si>
    <t>2.11.</t>
  </si>
  <si>
    <t>3.12.</t>
  </si>
  <si>
    <t>3.13.</t>
  </si>
  <si>
    <t>Организация и развитие предпринимательства в сфере монтажа металлических конструкций</t>
  </si>
  <si>
    <t>Перечень мероприятий (проектов) программы развития производительных сил
Варнавинского муниципального района на 2015-2017 годы</t>
  </si>
  <si>
    <t>1.10.</t>
  </si>
  <si>
    <t>3.1.</t>
  </si>
  <si>
    <t>3.11.</t>
  </si>
  <si>
    <t>итого по торговле, общественному питанию, платным услугам</t>
  </si>
  <si>
    <t>1.11.</t>
  </si>
  <si>
    <t>ООО "Сафари" / Богородский сельский совет</t>
  </si>
  <si>
    <t>2014-2017</t>
  </si>
  <si>
    <t>2013-2017</t>
  </si>
  <si>
    <t>2008-2017</t>
  </si>
  <si>
    <t>2012-2017</t>
  </si>
  <si>
    <t>ИП Соловьёв И.А. / Михаленинский сельский совет</t>
  </si>
  <si>
    <t>ИП Пугачёв О.Б. / Богородский сельский совет</t>
  </si>
  <si>
    <t>ООО "Пласток НН" / Богородский сельский совет</t>
  </si>
  <si>
    <t>Производство пластмассовых изделий, используемых в строительстве</t>
  </si>
  <si>
    <t>Открытие производства пластмассовых изделий, используемых в строительстве</t>
  </si>
  <si>
    <t>ИП Молотов К.В. / Варнавинский поселковый совет</t>
  </si>
  <si>
    <t>Развитие предпринимательства в организации производства и монтажа пластиковых изделий на предприятии "Оконный двор"</t>
  </si>
  <si>
    <t>КФХ "Сторожев А.В." / Михаленинский сельский совет</t>
  </si>
  <si>
    <t>КФХ "Чеколаев А.В." / Михаленинский сельский совет</t>
  </si>
  <si>
    <t>КФХ "Чувелев И.В." / Богородский сельский совет</t>
  </si>
  <si>
    <t>КФХ "Мухин А.П." / Богородский сельский совет</t>
  </si>
  <si>
    <t>КФХ "Григорьев И.А." / Восходовский сельский совет</t>
  </si>
  <si>
    <t>КФХ "Комухин Н.М." / Шудский сельский совет</t>
  </si>
  <si>
    <t>КФХ "Уставщикова С.Н." / Богородский сельский совет</t>
  </si>
  <si>
    <t>Разведение сельско-хозяйственной птицы</t>
  </si>
  <si>
    <t>ИП Киселёва В.Н. / Варнавинский поселковый совет</t>
  </si>
  <si>
    <t>Декоративное садоводство и производство продукции питомников</t>
  </si>
  <si>
    <t>Организация и развитие предпринимательства в сфере садоводства</t>
  </si>
  <si>
    <t>ИП Патраков Л.А. / Шудский сельский совет</t>
  </si>
  <si>
    <t>Организация и развитие предпринимательства в сфере производства продукции птицеводства</t>
  </si>
  <si>
    <t>Субъект малого предпринима-тельства</t>
  </si>
  <si>
    <t>Предоставление услуг в сфере туризма и охоты. Производство торгового оборудования, изделий из дерева и лозы</t>
  </si>
  <si>
    <t>ИП Яшков С.А. / Варнавинская послековый совет</t>
  </si>
  <si>
    <t>Установка и монтаж металло-конструкций</t>
  </si>
  <si>
    <t>ИП Сироткин А.А. / Варнавинский поселковый совет</t>
  </si>
  <si>
    <t>Техническое обслуживание и ремонт автомобилей</t>
  </si>
  <si>
    <t>Организация и развитие предпринимательства в сфере автосервиса</t>
  </si>
  <si>
    <t>ИП Макарова Н.Ю. / Варнавинский поселковый совет</t>
  </si>
  <si>
    <t>Открытие парикмахерской "Твой день"</t>
  </si>
  <si>
    <t>ИП Сигаева Н.Н. / Варнавинский поселковый совет</t>
  </si>
  <si>
    <t>Организация пассажирских перевозок</t>
  </si>
  <si>
    <t>ИТОГО</t>
  </si>
  <si>
    <t>ПРОВЕРКА</t>
  </si>
  <si>
    <t>ООО "Варнава Ветлужская лесная артель" / Шудский сельский совет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</si>
</sst>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5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color indexed="22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" fontId="7" fillId="0" borderId="10" xfId="54" applyNumberFormat="1" applyFont="1" applyFill="1" applyBorder="1" applyAlignment="1">
      <alignment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>
      <alignment/>
      <protection/>
    </xf>
    <xf numFmtId="0" fontId="10" fillId="0" borderId="10" xfId="54" applyFont="1" applyFill="1" applyBorder="1">
      <alignment/>
      <protection/>
    </xf>
    <xf numFmtId="0" fontId="10" fillId="0" borderId="11" xfId="54" applyFont="1" applyFill="1" applyBorder="1" applyAlignment="1">
      <alignment/>
      <protection/>
    </xf>
    <xf numFmtId="0" fontId="10" fillId="0" borderId="10" xfId="54" applyFont="1" applyFill="1" applyBorder="1" applyAlignment="1">
      <alignment/>
      <protection/>
    </xf>
    <xf numFmtId="0" fontId="10" fillId="0" borderId="11" xfId="54" applyFont="1" applyFill="1" applyBorder="1">
      <alignment/>
      <protection/>
    </xf>
    <xf numFmtId="10" fontId="10" fillId="0" borderId="11" xfId="59" applyNumberFormat="1" applyFont="1" applyFill="1" applyBorder="1" applyAlignment="1">
      <alignment/>
    </xf>
    <xf numFmtId="0" fontId="10" fillId="0" borderId="10" xfId="54" applyFont="1" applyFill="1" applyBorder="1" applyAlignment="1">
      <alignment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185" fontId="5" fillId="0" borderId="10" xfId="54" applyNumberFormat="1" applyFont="1" applyFill="1" applyBorder="1" applyAlignment="1">
      <alignment horizontal="right" vertical="center" wrapText="1"/>
      <protection/>
    </xf>
    <xf numFmtId="178" fontId="5" fillId="0" borderId="10" xfId="54" applyNumberFormat="1" applyFont="1" applyFill="1" applyBorder="1" applyAlignment="1">
      <alignment horizontal="right" vertical="center" wrapText="1"/>
      <protection/>
    </xf>
    <xf numFmtId="1" fontId="5" fillId="0" borderId="10" xfId="54" applyNumberFormat="1" applyFont="1" applyFill="1" applyBorder="1" applyAlignment="1">
      <alignment horizontal="center"/>
      <protection/>
    </xf>
    <xf numFmtId="178" fontId="5" fillId="0" borderId="10" xfId="54" applyNumberFormat="1" applyFont="1" applyFill="1" applyBorder="1">
      <alignment/>
      <protection/>
    </xf>
    <xf numFmtId="10" fontId="10" fillId="0" borderId="10" xfId="59" applyNumberFormat="1" applyFont="1" applyFill="1" applyBorder="1" applyAlignment="1">
      <alignment/>
    </xf>
    <xf numFmtId="0" fontId="4" fillId="33" borderId="10" xfId="54" applyFont="1" applyFill="1" applyBorder="1" applyAlignment="1">
      <alignment horizontal="center" vertical="center" wrapText="1"/>
      <protection/>
    </xf>
    <xf numFmtId="185" fontId="4" fillId="0" borderId="10" xfId="53" applyNumberFormat="1" applyFont="1" applyFill="1" applyBorder="1" applyAlignment="1">
      <alignment horizontal="center" vertical="center" wrapText="1"/>
      <protection/>
    </xf>
    <xf numFmtId="185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1" fontId="5" fillId="0" borderId="10" xfId="54" applyNumberFormat="1" applyFont="1" applyFill="1" applyBorder="1" applyAlignment="1">
      <alignment horizontal="center" vertical="center" textRotation="90" wrapText="1"/>
      <protection/>
    </xf>
    <xf numFmtId="4" fontId="5" fillId="0" borderId="10" xfId="54" applyNumberFormat="1" applyFont="1" applyFill="1" applyBorder="1" applyAlignment="1">
      <alignment horizontal="center" vertical="center" textRotation="90" wrapText="1"/>
      <protection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3" fontId="4" fillId="33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4" fontId="5" fillId="34" borderId="10" xfId="54" applyNumberFormat="1" applyFont="1" applyFill="1" applyBorder="1" applyAlignment="1">
      <alignment horizontal="center" vertical="center" wrapText="1"/>
      <protection/>
    </xf>
    <xf numFmtId="3" fontId="5" fillId="34" borderId="10" xfId="54" applyNumberFormat="1" applyFont="1" applyFill="1" applyBorder="1" applyAlignment="1">
      <alignment horizontal="center" vertical="center" wrapText="1"/>
      <protection/>
    </xf>
    <xf numFmtId="3" fontId="16" fillId="33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4" fontId="4" fillId="35" borderId="10" xfId="54" applyNumberFormat="1" applyFont="1" applyFill="1" applyBorder="1" applyAlignment="1">
      <alignment horizontal="center" vertical="center" wrapText="1"/>
      <protection/>
    </xf>
    <xf numFmtId="3" fontId="4" fillId="35" borderId="10" xfId="54" applyNumberFormat="1" applyFont="1" applyFill="1" applyBorder="1" applyAlignment="1">
      <alignment horizontal="center" vertical="center" wrapText="1"/>
      <protection/>
    </xf>
    <xf numFmtId="10" fontId="10" fillId="35" borderId="11" xfId="59" applyNumberFormat="1" applyFont="1" applyFill="1" applyBorder="1" applyAlignment="1">
      <alignment/>
    </xf>
    <xf numFmtId="0" fontId="10" fillId="35" borderId="10" xfId="54" applyFont="1" applyFill="1" applyBorder="1" applyAlignment="1">
      <alignment vertical="center"/>
      <protection/>
    </xf>
    <xf numFmtId="10" fontId="6" fillId="35" borderId="11" xfId="59" applyNumberFormat="1" applyFont="1" applyFill="1" applyBorder="1" applyAlignment="1">
      <alignment/>
    </xf>
    <xf numFmtId="0" fontId="6" fillId="35" borderId="10" xfId="54" applyFont="1" applyFill="1" applyBorder="1" applyAlignment="1">
      <alignment vertical="center"/>
      <protection/>
    </xf>
    <xf numFmtId="1" fontId="4" fillId="35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right" vertical="center" wrapText="1"/>
      <protection/>
    </xf>
    <xf numFmtId="3" fontId="5" fillId="0" borderId="10" xfId="54" applyNumberFormat="1" applyFont="1" applyFill="1" applyBorder="1" applyAlignment="1">
      <alignment horizontal="right" vertical="center" wrapText="1"/>
      <protection/>
    </xf>
    <xf numFmtId="4" fontId="4" fillId="0" borderId="10" xfId="54" applyNumberFormat="1" applyFont="1" applyFill="1" applyBorder="1" applyAlignment="1">
      <alignment horizontal="right" vertical="center" wrapText="1"/>
      <protection/>
    </xf>
    <xf numFmtId="3" fontId="4" fillId="0" borderId="10" xfId="54" applyNumberFormat="1" applyFont="1" applyFill="1" applyBorder="1" applyAlignment="1">
      <alignment horizontal="right" vertical="center" wrapText="1"/>
      <protection/>
    </xf>
    <xf numFmtId="0" fontId="6" fillId="0" borderId="10" xfId="54" applyFont="1" applyFill="1" applyBorder="1">
      <alignment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7" fillId="0" borderId="13" xfId="54" applyFont="1" applyFill="1" applyBorder="1" applyAlignment="1">
      <alignment horizontal="center" vertical="center" wrapText="1"/>
      <protection/>
    </xf>
    <xf numFmtId="0" fontId="17" fillId="0" borderId="14" xfId="54" applyFont="1" applyFill="1" applyBorder="1" applyAlignment="1">
      <alignment horizontal="center" vertical="center" wrapText="1"/>
      <protection/>
    </xf>
    <xf numFmtId="0" fontId="17" fillId="0" borderId="15" xfId="54" applyFont="1" applyFill="1" applyBorder="1" applyAlignment="1">
      <alignment horizontal="center" vertical="center" wrapText="1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7" fillId="0" borderId="16" xfId="54" applyFont="1" applyFill="1" applyBorder="1" applyAlignment="1">
      <alignment horizontal="center" vertical="center" wrapText="1"/>
      <protection/>
    </xf>
    <xf numFmtId="0" fontId="17" fillId="0" borderId="17" xfId="54" applyFont="1" applyFill="1" applyBorder="1" applyAlignment="1">
      <alignment horizontal="center" vertical="center" wrapText="1"/>
      <protection/>
    </xf>
    <xf numFmtId="0" fontId="17" fillId="0" borderId="18" xfId="54" applyFont="1" applyFill="1" applyBorder="1" applyAlignment="1">
      <alignment horizontal="center" vertical="center" wrapText="1"/>
      <protection/>
    </xf>
    <xf numFmtId="0" fontId="17" fillId="0" borderId="19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13" fillId="33" borderId="10" xfId="54" applyNumberFormat="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12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6" borderId="1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5" fillId="0" borderId="10" xfId="0" applyFont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4" fillId="0" borderId="0" xfId="54" applyFont="1" applyFill="1" applyBorder="1" applyAlignment="1">
      <alignment horizontal="right" vertical="center" wrapText="1"/>
      <protection/>
    </xf>
    <xf numFmtId="0" fontId="15" fillId="0" borderId="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4" fontId="5" fillId="37" borderId="1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0"/>
  <sheetViews>
    <sheetView showZeros="0" tabSelected="1" view="pageBreakPreview" zoomScale="40" zoomScaleNormal="40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K193" sqref="K193"/>
    </sheetView>
  </sheetViews>
  <sheetFormatPr defaultColWidth="9.140625" defaultRowHeight="12.75"/>
  <cols>
    <col min="1" max="1" width="10.28125" style="10" customWidth="1"/>
    <col min="2" max="2" width="41.28125" style="10" customWidth="1"/>
    <col min="3" max="3" width="30.57421875" style="10" customWidth="1"/>
    <col min="4" max="4" width="33.57421875" style="10" customWidth="1"/>
    <col min="5" max="5" width="46.57421875" style="10" customWidth="1"/>
    <col min="6" max="6" width="16.28125" style="10" customWidth="1"/>
    <col min="7" max="7" width="30.8515625" style="10" customWidth="1"/>
    <col min="8" max="8" width="17.28125" style="11" customWidth="1"/>
    <col min="9" max="9" width="21.28125" style="12" customWidth="1"/>
    <col min="10" max="10" width="15.7109375" style="12" customWidth="1"/>
    <col min="11" max="11" width="15.28125" style="12" customWidth="1"/>
    <col min="12" max="12" width="14.421875" style="12" customWidth="1"/>
    <col min="13" max="13" width="17.28125" style="12" bestFit="1" customWidth="1"/>
    <col min="14" max="14" width="16.28125" style="13" customWidth="1"/>
    <col min="15" max="15" width="18.28125" style="14" customWidth="1"/>
    <col min="16" max="16" width="22.140625" style="14" customWidth="1"/>
    <col min="17" max="17" width="26.28125" style="15" customWidth="1"/>
    <col min="18" max="18" width="18.421875" style="4" customWidth="1"/>
    <col min="19" max="19" width="16.7109375" style="4" customWidth="1"/>
    <col min="20" max="20" width="13.140625" style="4" customWidth="1"/>
    <col min="21" max="21" width="9.00390625" style="4" customWidth="1"/>
    <col min="22" max="24" width="11.00390625" style="4" customWidth="1"/>
    <col min="25" max="28" width="9.140625" style="4" customWidth="1"/>
    <col min="29" max="29" width="9.8515625" style="4" bestFit="1" customWidth="1"/>
    <col min="30" max="16384" width="9.140625" style="4" customWidth="1"/>
  </cols>
  <sheetData>
    <row r="1" spans="1:19" ht="36" customHeight="1">
      <c r="A1" s="78" t="s">
        <v>102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7"/>
    </row>
    <row r="2" spans="1:19" ht="107.25" customHeight="1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"/>
    </row>
    <row r="3" spans="1:19" s="6" customFormat="1" ht="60.75" customHeight="1">
      <c r="A3" s="58" t="s">
        <v>62</v>
      </c>
      <c r="B3" s="58" t="s">
        <v>63</v>
      </c>
      <c r="C3" s="58" t="s">
        <v>76</v>
      </c>
      <c r="D3" s="58" t="s">
        <v>15</v>
      </c>
      <c r="E3" s="58" t="s">
        <v>64</v>
      </c>
      <c r="F3" s="73" t="s">
        <v>0</v>
      </c>
      <c r="G3" s="58" t="s">
        <v>65</v>
      </c>
      <c r="H3" s="58" t="s">
        <v>1</v>
      </c>
      <c r="I3" s="72" t="s">
        <v>66</v>
      </c>
      <c r="J3" s="72"/>
      <c r="K3" s="72"/>
      <c r="L3" s="72"/>
      <c r="M3" s="72"/>
      <c r="N3" s="72"/>
      <c r="O3" s="71" t="s">
        <v>73</v>
      </c>
      <c r="P3" s="71"/>
      <c r="Q3" s="71"/>
      <c r="R3" s="71"/>
      <c r="S3" s="5"/>
    </row>
    <row r="4" spans="1:19" s="6" customFormat="1" ht="231" customHeight="1">
      <c r="A4" s="58"/>
      <c r="B4" s="58"/>
      <c r="C4" s="58"/>
      <c r="D4" s="58"/>
      <c r="E4" s="58"/>
      <c r="F4" s="73"/>
      <c r="G4" s="58"/>
      <c r="H4" s="58"/>
      <c r="I4" s="18" t="s">
        <v>67</v>
      </c>
      <c r="J4" s="19" t="s">
        <v>68</v>
      </c>
      <c r="K4" s="19" t="s">
        <v>69</v>
      </c>
      <c r="L4" s="19" t="s">
        <v>70</v>
      </c>
      <c r="M4" s="19" t="s">
        <v>71</v>
      </c>
      <c r="N4" s="20" t="s">
        <v>72</v>
      </c>
      <c r="O4" s="21" t="s">
        <v>74</v>
      </c>
      <c r="P4" s="21" t="s">
        <v>75</v>
      </c>
      <c r="Q4" s="22" t="s">
        <v>14</v>
      </c>
      <c r="R4" s="22" t="s">
        <v>13</v>
      </c>
      <c r="S4" s="5"/>
    </row>
    <row r="5" spans="1:19" s="6" customFormat="1" ht="33" customHeight="1">
      <c r="A5" s="68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5"/>
    </row>
    <row r="6" spans="1:19" ht="33" customHeight="1">
      <c r="A6" s="59" t="s">
        <v>4</v>
      </c>
      <c r="B6" s="58" t="s">
        <v>123</v>
      </c>
      <c r="C6" s="58" t="s">
        <v>23</v>
      </c>
      <c r="D6" s="58" t="s">
        <v>24</v>
      </c>
      <c r="E6" s="57" t="s">
        <v>46</v>
      </c>
      <c r="F6" s="58" t="s">
        <v>103</v>
      </c>
      <c r="G6" s="57" t="s">
        <v>28</v>
      </c>
      <c r="H6" s="17" t="s">
        <v>2</v>
      </c>
      <c r="I6" s="26">
        <f aca="true" t="shared" si="0" ref="I6:R6">SUM(I7:I9)</f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6</v>
      </c>
      <c r="P6" s="26">
        <f t="shared" si="0"/>
        <v>0</v>
      </c>
      <c r="Q6" s="26">
        <f t="shared" si="0"/>
        <v>0.6000000000000001</v>
      </c>
      <c r="R6" s="28">
        <f t="shared" si="0"/>
        <v>5</v>
      </c>
      <c r="S6" s="7"/>
    </row>
    <row r="7" spans="1:19" s="9" customFormat="1" ht="33" customHeight="1">
      <c r="A7" s="59"/>
      <c r="B7" s="58"/>
      <c r="C7" s="58"/>
      <c r="D7" s="58"/>
      <c r="E7" s="57"/>
      <c r="F7" s="58"/>
      <c r="G7" s="57"/>
      <c r="H7" s="33">
        <v>2015</v>
      </c>
      <c r="I7" s="27">
        <v>0</v>
      </c>
      <c r="J7" s="27"/>
      <c r="K7" s="27"/>
      <c r="L7" s="27"/>
      <c r="M7" s="27">
        <v>0</v>
      </c>
      <c r="N7" s="27"/>
      <c r="O7" s="27">
        <v>2</v>
      </c>
      <c r="P7" s="27"/>
      <c r="Q7" s="27">
        <v>0.2</v>
      </c>
      <c r="R7" s="29">
        <v>5</v>
      </c>
      <c r="S7" s="8"/>
    </row>
    <row r="8" spans="1:19" s="9" customFormat="1" ht="33" customHeight="1">
      <c r="A8" s="59"/>
      <c r="B8" s="58"/>
      <c r="C8" s="58"/>
      <c r="D8" s="58"/>
      <c r="E8" s="57"/>
      <c r="F8" s="58"/>
      <c r="G8" s="57"/>
      <c r="H8" s="33">
        <v>2016</v>
      </c>
      <c r="I8" s="27">
        <f>SUM(J8:N8)</f>
        <v>0</v>
      </c>
      <c r="J8" s="27"/>
      <c r="K8" s="27"/>
      <c r="L8" s="27"/>
      <c r="M8" s="27"/>
      <c r="N8" s="27"/>
      <c r="O8" s="27">
        <v>2</v>
      </c>
      <c r="P8" s="27"/>
      <c r="Q8" s="27">
        <v>0.2</v>
      </c>
      <c r="R8" s="29"/>
      <c r="S8" s="8"/>
    </row>
    <row r="9" spans="1:19" s="9" customFormat="1" ht="33" customHeight="1">
      <c r="A9" s="59"/>
      <c r="B9" s="58"/>
      <c r="C9" s="58"/>
      <c r="D9" s="58"/>
      <c r="E9" s="57"/>
      <c r="F9" s="58"/>
      <c r="G9" s="57"/>
      <c r="H9" s="33">
        <v>2017</v>
      </c>
      <c r="I9" s="27">
        <f>SUM(J9:N9)</f>
        <v>0</v>
      </c>
      <c r="J9" s="27"/>
      <c r="K9" s="27"/>
      <c r="L9" s="27"/>
      <c r="M9" s="27"/>
      <c r="N9" s="27"/>
      <c r="O9" s="27">
        <v>2</v>
      </c>
      <c r="P9" s="27"/>
      <c r="Q9" s="27">
        <v>0.2</v>
      </c>
      <c r="R9" s="29"/>
      <c r="S9" s="8"/>
    </row>
    <row r="10" spans="1:19" s="9" customFormat="1" ht="33" customHeight="1">
      <c r="A10" s="59" t="s">
        <v>5</v>
      </c>
      <c r="B10" s="58" t="s">
        <v>47</v>
      </c>
      <c r="C10" s="58" t="s">
        <v>22</v>
      </c>
      <c r="D10" s="58" t="s">
        <v>24</v>
      </c>
      <c r="E10" s="57" t="s">
        <v>46</v>
      </c>
      <c r="F10" s="58" t="s">
        <v>103</v>
      </c>
      <c r="G10" s="57" t="s">
        <v>25</v>
      </c>
      <c r="H10" s="17" t="s">
        <v>2</v>
      </c>
      <c r="I10" s="26">
        <f aca="true" t="shared" si="1" ref="I10:R10">SUM(I11:I13)</f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18</v>
      </c>
      <c r="P10" s="26">
        <f t="shared" si="1"/>
        <v>0</v>
      </c>
      <c r="Q10" s="26">
        <f t="shared" si="1"/>
        <v>1.5</v>
      </c>
      <c r="R10" s="28">
        <f t="shared" si="1"/>
        <v>0</v>
      </c>
      <c r="S10" s="8"/>
    </row>
    <row r="11" spans="1:19" s="9" customFormat="1" ht="33" customHeight="1">
      <c r="A11" s="59"/>
      <c r="B11" s="58"/>
      <c r="C11" s="58"/>
      <c r="D11" s="58"/>
      <c r="E11" s="57"/>
      <c r="F11" s="58"/>
      <c r="G11" s="57"/>
      <c r="H11" s="33">
        <v>2015</v>
      </c>
      <c r="I11" s="27">
        <v>0</v>
      </c>
      <c r="J11" s="27"/>
      <c r="K11" s="27"/>
      <c r="L11" s="27"/>
      <c r="M11" s="27">
        <v>0</v>
      </c>
      <c r="N11" s="27"/>
      <c r="O11" s="27">
        <v>6</v>
      </c>
      <c r="P11" s="27"/>
      <c r="Q11" s="27">
        <v>0.5</v>
      </c>
      <c r="R11" s="29">
        <v>0</v>
      </c>
      <c r="S11" s="8"/>
    </row>
    <row r="12" spans="1:19" s="9" customFormat="1" ht="33" customHeight="1">
      <c r="A12" s="59"/>
      <c r="B12" s="58"/>
      <c r="C12" s="58"/>
      <c r="D12" s="58"/>
      <c r="E12" s="57"/>
      <c r="F12" s="58"/>
      <c r="G12" s="57"/>
      <c r="H12" s="33">
        <v>2016</v>
      </c>
      <c r="I12" s="27">
        <f>SUM(J12:N12)</f>
        <v>0</v>
      </c>
      <c r="J12" s="27"/>
      <c r="K12" s="27"/>
      <c r="L12" s="27"/>
      <c r="M12" s="27"/>
      <c r="N12" s="27"/>
      <c r="O12" s="27">
        <v>6</v>
      </c>
      <c r="P12" s="27"/>
      <c r="Q12" s="27">
        <v>0.5</v>
      </c>
      <c r="R12" s="29"/>
      <c r="S12" s="8"/>
    </row>
    <row r="13" spans="1:19" s="9" customFormat="1" ht="33" customHeight="1">
      <c r="A13" s="59"/>
      <c r="B13" s="58"/>
      <c r="C13" s="58"/>
      <c r="D13" s="58"/>
      <c r="E13" s="57"/>
      <c r="F13" s="58"/>
      <c r="G13" s="57"/>
      <c r="H13" s="33">
        <v>2017</v>
      </c>
      <c r="I13" s="27">
        <f>SUM(J13:N13)</f>
        <v>0</v>
      </c>
      <c r="J13" s="27"/>
      <c r="K13" s="27"/>
      <c r="L13" s="27"/>
      <c r="M13" s="27"/>
      <c r="N13" s="27"/>
      <c r="O13" s="27">
        <v>6</v>
      </c>
      <c r="P13" s="27"/>
      <c r="Q13" s="27">
        <v>0.5</v>
      </c>
      <c r="R13" s="29"/>
      <c r="S13" s="8"/>
    </row>
    <row r="14" spans="1:19" s="9" customFormat="1" ht="33" customHeight="1">
      <c r="A14" s="59" t="s">
        <v>19</v>
      </c>
      <c r="B14" s="58" t="s">
        <v>78</v>
      </c>
      <c r="C14" s="58" t="s">
        <v>22</v>
      </c>
      <c r="D14" s="58" t="s">
        <v>79</v>
      </c>
      <c r="E14" s="57" t="s">
        <v>61</v>
      </c>
      <c r="F14" s="58" t="s">
        <v>103</v>
      </c>
      <c r="G14" s="57" t="s">
        <v>25</v>
      </c>
      <c r="H14" s="17" t="s">
        <v>2</v>
      </c>
      <c r="I14" s="26">
        <f>SUM(I15:I17)</f>
        <v>0</v>
      </c>
      <c r="J14" s="26">
        <f aca="true" t="shared" si="2" ref="J14:R14">SUM(J15:J17)</f>
        <v>0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26">
        <f t="shared" si="2"/>
        <v>0</v>
      </c>
      <c r="O14" s="26">
        <f t="shared" si="2"/>
        <v>21</v>
      </c>
      <c r="P14" s="26">
        <f t="shared" si="2"/>
        <v>0</v>
      </c>
      <c r="Q14" s="26">
        <f t="shared" si="2"/>
        <v>0.8999999999999999</v>
      </c>
      <c r="R14" s="28">
        <f t="shared" si="2"/>
        <v>0</v>
      </c>
      <c r="S14" s="8"/>
    </row>
    <row r="15" spans="1:19" s="9" customFormat="1" ht="33" customHeight="1">
      <c r="A15" s="59"/>
      <c r="B15" s="58"/>
      <c r="C15" s="58"/>
      <c r="D15" s="58"/>
      <c r="E15" s="57"/>
      <c r="F15" s="58"/>
      <c r="G15" s="57"/>
      <c r="H15" s="33">
        <v>2015</v>
      </c>
      <c r="I15" s="27">
        <v>0</v>
      </c>
      <c r="J15" s="27"/>
      <c r="K15" s="27"/>
      <c r="L15" s="27"/>
      <c r="M15" s="27">
        <v>0</v>
      </c>
      <c r="N15" s="27"/>
      <c r="O15" s="27">
        <v>7</v>
      </c>
      <c r="P15" s="27"/>
      <c r="Q15" s="27">
        <v>0.3</v>
      </c>
      <c r="R15" s="29">
        <v>0</v>
      </c>
      <c r="S15" s="8"/>
    </row>
    <row r="16" spans="1:19" s="9" customFormat="1" ht="33" customHeight="1">
      <c r="A16" s="59"/>
      <c r="B16" s="58"/>
      <c r="C16" s="58"/>
      <c r="D16" s="58"/>
      <c r="E16" s="57"/>
      <c r="F16" s="58"/>
      <c r="G16" s="57"/>
      <c r="H16" s="33">
        <v>2016</v>
      </c>
      <c r="I16" s="27">
        <f>SUM(J16:N16)</f>
        <v>0</v>
      </c>
      <c r="J16" s="27"/>
      <c r="K16" s="27"/>
      <c r="L16" s="27"/>
      <c r="M16" s="27"/>
      <c r="N16" s="27"/>
      <c r="O16" s="27">
        <v>7</v>
      </c>
      <c r="P16" s="27"/>
      <c r="Q16" s="27">
        <v>0.3</v>
      </c>
      <c r="R16" s="29"/>
      <c r="S16" s="8"/>
    </row>
    <row r="17" spans="1:19" s="9" customFormat="1" ht="33" customHeight="1">
      <c r="A17" s="59"/>
      <c r="B17" s="58"/>
      <c r="C17" s="58"/>
      <c r="D17" s="58"/>
      <c r="E17" s="57"/>
      <c r="F17" s="58"/>
      <c r="G17" s="57"/>
      <c r="H17" s="33">
        <v>2017</v>
      </c>
      <c r="I17" s="27">
        <f>SUM(J17:N17)</f>
        <v>0</v>
      </c>
      <c r="J17" s="27"/>
      <c r="K17" s="27"/>
      <c r="L17" s="27"/>
      <c r="M17" s="27"/>
      <c r="N17" s="27"/>
      <c r="O17" s="27">
        <v>7</v>
      </c>
      <c r="P17" s="27"/>
      <c r="Q17" s="27">
        <v>0.3</v>
      </c>
      <c r="R17" s="29"/>
      <c r="S17" s="8"/>
    </row>
    <row r="18" spans="1:19" s="9" customFormat="1" ht="33" customHeight="1">
      <c r="A18" s="59" t="s">
        <v>20</v>
      </c>
      <c r="B18" s="58" t="s">
        <v>80</v>
      </c>
      <c r="C18" s="58" t="s">
        <v>22</v>
      </c>
      <c r="D18" s="58" t="s">
        <v>24</v>
      </c>
      <c r="E18" s="57" t="s">
        <v>46</v>
      </c>
      <c r="F18" s="58" t="s">
        <v>103</v>
      </c>
      <c r="G18" s="57" t="s">
        <v>25</v>
      </c>
      <c r="H18" s="17" t="s">
        <v>2</v>
      </c>
      <c r="I18" s="26">
        <f>SUM(I19:I21)</f>
        <v>0</v>
      </c>
      <c r="J18" s="26">
        <f aca="true" t="shared" si="3" ref="J18:R18">SUM(J19:J21)</f>
        <v>0</v>
      </c>
      <c r="K18" s="26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15</v>
      </c>
      <c r="P18" s="26">
        <f t="shared" si="3"/>
        <v>0</v>
      </c>
      <c r="Q18" s="26">
        <f t="shared" si="3"/>
        <v>0.6000000000000001</v>
      </c>
      <c r="R18" s="28">
        <f t="shared" si="3"/>
        <v>2</v>
      </c>
      <c r="S18" s="8"/>
    </row>
    <row r="19" spans="1:19" s="9" customFormat="1" ht="33" customHeight="1">
      <c r="A19" s="59"/>
      <c r="B19" s="58"/>
      <c r="C19" s="58"/>
      <c r="D19" s="58"/>
      <c r="E19" s="57"/>
      <c r="F19" s="58"/>
      <c r="G19" s="57"/>
      <c r="H19" s="33">
        <v>2015</v>
      </c>
      <c r="I19" s="27">
        <v>0</v>
      </c>
      <c r="J19" s="27"/>
      <c r="K19" s="27"/>
      <c r="L19" s="27"/>
      <c r="M19" s="27">
        <v>0</v>
      </c>
      <c r="N19" s="27"/>
      <c r="O19" s="27">
        <v>4</v>
      </c>
      <c r="P19" s="27"/>
      <c r="Q19" s="27">
        <v>0.2</v>
      </c>
      <c r="R19" s="29">
        <v>2</v>
      </c>
      <c r="S19" s="8"/>
    </row>
    <row r="20" spans="1:19" s="9" customFormat="1" ht="33" customHeight="1">
      <c r="A20" s="59"/>
      <c r="B20" s="58"/>
      <c r="C20" s="58"/>
      <c r="D20" s="58"/>
      <c r="E20" s="57"/>
      <c r="F20" s="58"/>
      <c r="G20" s="57"/>
      <c r="H20" s="33">
        <v>2016</v>
      </c>
      <c r="I20" s="27">
        <f>SUM(J20:N20)</f>
        <v>0</v>
      </c>
      <c r="J20" s="27"/>
      <c r="K20" s="27"/>
      <c r="L20" s="27"/>
      <c r="M20" s="27"/>
      <c r="N20" s="27"/>
      <c r="O20" s="27">
        <v>5</v>
      </c>
      <c r="P20" s="27"/>
      <c r="Q20" s="27">
        <v>0.2</v>
      </c>
      <c r="R20" s="29"/>
      <c r="S20" s="8"/>
    </row>
    <row r="21" spans="1:19" s="9" customFormat="1" ht="33" customHeight="1">
      <c r="A21" s="59"/>
      <c r="B21" s="58"/>
      <c r="C21" s="58"/>
      <c r="D21" s="58"/>
      <c r="E21" s="57"/>
      <c r="F21" s="58"/>
      <c r="G21" s="57"/>
      <c r="H21" s="33">
        <v>2017</v>
      </c>
      <c r="I21" s="27">
        <f>SUM(J21:N21)</f>
        <v>0</v>
      </c>
      <c r="J21" s="27"/>
      <c r="K21" s="27"/>
      <c r="L21" s="27"/>
      <c r="M21" s="27"/>
      <c r="N21" s="27"/>
      <c r="O21" s="27">
        <v>6</v>
      </c>
      <c r="P21" s="27"/>
      <c r="Q21" s="27">
        <v>0.2</v>
      </c>
      <c r="R21" s="29"/>
      <c r="S21" s="8"/>
    </row>
    <row r="22" spans="1:19" s="9" customFormat="1" ht="33" customHeight="1">
      <c r="A22" s="59" t="s">
        <v>34</v>
      </c>
      <c r="B22" s="58" t="s">
        <v>26</v>
      </c>
      <c r="C22" s="58" t="s">
        <v>22</v>
      </c>
      <c r="D22" s="58" t="s">
        <v>27</v>
      </c>
      <c r="E22" s="57" t="s">
        <v>42</v>
      </c>
      <c r="F22" s="58" t="s">
        <v>121</v>
      </c>
      <c r="G22" s="57" t="s">
        <v>18</v>
      </c>
      <c r="H22" s="17" t="s">
        <v>2</v>
      </c>
      <c r="I22" s="26">
        <f>SUM(I23:I25)</f>
        <v>8.5</v>
      </c>
      <c r="J22" s="26">
        <f aca="true" t="shared" si="4" ref="J22:R22">SUM(J23:J25)</f>
        <v>0</v>
      </c>
      <c r="K22" s="26">
        <f t="shared" si="4"/>
        <v>0</v>
      </c>
      <c r="L22" s="26">
        <f t="shared" si="4"/>
        <v>0</v>
      </c>
      <c r="M22" s="26">
        <f t="shared" si="4"/>
        <v>8.5</v>
      </c>
      <c r="N22" s="26">
        <f t="shared" si="4"/>
        <v>0</v>
      </c>
      <c r="O22" s="26">
        <f t="shared" si="4"/>
        <v>11.5</v>
      </c>
      <c r="P22" s="26">
        <f t="shared" si="4"/>
        <v>0</v>
      </c>
      <c r="Q22" s="26">
        <f t="shared" si="4"/>
        <v>0.2</v>
      </c>
      <c r="R22" s="28">
        <f t="shared" si="4"/>
        <v>9</v>
      </c>
      <c r="S22" s="8"/>
    </row>
    <row r="23" spans="1:19" s="9" customFormat="1" ht="33" customHeight="1">
      <c r="A23" s="59"/>
      <c r="B23" s="58"/>
      <c r="C23" s="58"/>
      <c r="D23" s="58"/>
      <c r="E23" s="57"/>
      <c r="F23" s="58"/>
      <c r="G23" s="57"/>
      <c r="H23" s="33">
        <v>2015</v>
      </c>
      <c r="I23" s="27">
        <v>8.5</v>
      </c>
      <c r="J23" s="27"/>
      <c r="K23" s="27"/>
      <c r="L23" s="27"/>
      <c r="M23" s="27">
        <v>8.5</v>
      </c>
      <c r="N23" s="27"/>
      <c r="O23" s="27">
        <v>1.5</v>
      </c>
      <c r="P23" s="27">
        <v>0</v>
      </c>
      <c r="Q23" s="27">
        <v>0.05</v>
      </c>
      <c r="R23" s="29">
        <v>4</v>
      </c>
      <c r="S23" s="8"/>
    </row>
    <row r="24" spans="1:19" s="9" customFormat="1" ht="33" customHeight="1">
      <c r="A24" s="59"/>
      <c r="B24" s="58"/>
      <c r="C24" s="58"/>
      <c r="D24" s="58"/>
      <c r="E24" s="57"/>
      <c r="F24" s="58"/>
      <c r="G24" s="57"/>
      <c r="H24" s="33">
        <v>2016</v>
      </c>
      <c r="I24" s="27">
        <v>0</v>
      </c>
      <c r="J24" s="27"/>
      <c r="K24" s="27"/>
      <c r="L24" s="27"/>
      <c r="M24" s="27">
        <v>0</v>
      </c>
      <c r="N24" s="27"/>
      <c r="O24" s="27">
        <v>5</v>
      </c>
      <c r="P24" s="27"/>
      <c r="Q24" s="27">
        <v>0.05</v>
      </c>
      <c r="R24" s="29">
        <v>5</v>
      </c>
      <c r="S24" s="8"/>
    </row>
    <row r="25" spans="1:19" s="9" customFormat="1" ht="33" customHeight="1">
      <c r="A25" s="59"/>
      <c r="B25" s="58"/>
      <c r="C25" s="58"/>
      <c r="D25" s="58"/>
      <c r="E25" s="57"/>
      <c r="F25" s="58"/>
      <c r="G25" s="57"/>
      <c r="H25" s="33">
        <v>2017</v>
      </c>
      <c r="I25" s="27">
        <f>SUM(J25:N25)</f>
        <v>0</v>
      </c>
      <c r="J25" s="27"/>
      <c r="K25" s="27"/>
      <c r="L25" s="27"/>
      <c r="M25" s="27"/>
      <c r="N25" s="27"/>
      <c r="O25" s="27">
        <v>5</v>
      </c>
      <c r="P25" s="27"/>
      <c r="Q25" s="27">
        <v>0.1</v>
      </c>
      <c r="R25" s="29">
        <v>0</v>
      </c>
      <c r="S25" s="8"/>
    </row>
    <row r="26" spans="1:19" s="9" customFormat="1" ht="33" customHeight="1">
      <c r="A26" s="59" t="s">
        <v>77</v>
      </c>
      <c r="B26" s="58" t="s">
        <v>124</v>
      </c>
      <c r="C26" s="58" t="s">
        <v>23</v>
      </c>
      <c r="D26" s="58" t="s">
        <v>24</v>
      </c>
      <c r="E26" s="57" t="s">
        <v>43</v>
      </c>
      <c r="F26" s="57" t="s">
        <v>122</v>
      </c>
      <c r="G26" s="57" t="s">
        <v>28</v>
      </c>
      <c r="H26" s="17" t="s">
        <v>2</v>
      </c>
      <c r="I26" s="26">
        <f>SUM(I27:I29)</f>
        <v>0</v>
      </c>
      <c r="J26" s="26">
        <f aca="true" t="shared" si="5" ref="J26:Q26">SUM(J27:J29)</f>
        <v>0</v>
      </c>
      <c r="K26" s="26">
        <f t="shared" si="5"/>
        <v>0</v>
      </c>
      <c r="L26" s="26">
        <f t="shared" si="5"/>
        <v>0</v>
      </c>
      <c r="M26" s="26">
        <f t="shared" si="5"/>
        <v>0</v>
      </c>
      <c r="N26" s="26">
        <f t="shared" si="5"/>
        <v>0</v>
      </c>
      <c r="O26" s="26">
        <f t="shared" si="5"/>
        <v>19.5</v>
      </c>
      <c r="P26" s="26">
        <f t="shared" si="5"/>
        <v>0</v>
      </c>
      <c r="Q26" s="26">
        <f t="shared" si="5"/>
        <v>1.2000000000000002</v>
      </c>
      <c r="R26" s="32"/>
      <c r="S26" s="8"/>
    </row>
    <row r="27" spans="1:19" s="9" customFormat="1" ht="33" customHeight="1">
      <c r="A27" s="59"/>
      <c r="B27" s="58"/>
      <c r="C27" s="58"/>
      <c r="D27" s="58"/>
      <c r="E27" s="57"/>
      <c r="F27" s="57"/>
      <c r="G27" s="57"/>
      <c r="H27" s="33">
        <v>2015</v>
      </c>
      <c r="I27" s="27">
        <f>SUM(J27:N27)</f>
        <v>0</v>
      </c>
      <c r="J27" s="27"/>
      <c r="K27" s="27"/>
      <c r="L27" s="27"/>
      <c r="M27" s="27"/>
      <c r="N27" s="27"/>
      <c r="O27" s="27">
        <v>6.5</v>
      </c>
      <c r="P27" s="27"/>
      <c r="Q27" s="27">
        <v>0.4</v>
      </c>
      <c r="R27" s="29"/>
      <c r="S27" s="8"/>
    </row>
    <row r="28" spans="1:19" s="9" customFormat="1" ht="33" customHeight="1">
      <c r="A28" s="59"/>
      <c r="B28" s="58"/>
      <c r="C28" s="58"/>
      <c r="D28" s="58"/>
      <c r="E28" s="57"/>
      <c r="F28" s="57"/>
      <c r="G28" s="57"/>
      <c r="H28" s="33">
        <v>2016</v>
      </c>
      <c r="I28" s="27">
        <f>SUM(J28:N28)</f>
        <v>0</v>
      </c>
      <c r="J28" s="27"/>
      <c r="K28" s="27"/>
      <c r="L28" s="27"/>
      <c r="M28" s="27"/>
      <c r="N28" s="27"/>
      <c r="O28" s="27">
        <v>6.5</v>
      </c>
      <c r="P28" s="27"/>
      <c r="Q28" s="27">
        <v>0.4</v>
      </c>
      <c r="R28" s="29">
        <v>0</v>
      </c>
      <c r="S28" s="8"/>
    </row>
    <row r="29" spans="1:19" s="9" customFormat="1" ht="33" customHeight="1">
      <c r="A29" s="59"/>
      <c r="B29" s="58"/>
      <c r="C29" s="58"/>
      <c r="D29" s="58"/>
      <c r="E29" s="57"/>
      <c r="F29" s="57"/>
      <c r="G29" s="57"/>
      <c r="H29" s="33">
        <v>2017</v>
      </c>
      <c r="I29" s="27">
        <f>SUM(J29:N29)</f>
        <v>0</v>
      </c>
      <c r="J29" s="27"/>
      <c r="K29" s="27"/>
      <c r="L29" s="27"/>
      <c r="M29" s="27"/>
      <c r="N29" s="27"/>
      <c r="O29" s="27">
        <v>6.5</v>
      </c>
      <c r="P29" s="27"/>
      <c r="Q29" s="27">
        <v>0.4</v>
      </c>
      <c r="R29" s="29">
        <v>0</v>
      </c>
      <c r="S29" s="8"/>
    </row>
    <row r="30" spans="1:19" s="9" customFormat="1" ht="33" customHeight="1">
      <c r="A30" s="59" t="s">
        <v>48</v>
      </c>
      <c r="B30" s="58" t="s">
        <v>81</v>
      </c>
      <c r="C30" s="58" t="s">
        <v>23</v>
      </c>
      <c r="D30" s="58" t="s">
        <v>29</v>
      </c>
      <c r="E30" s="57" t="s">
        <v>30</v>
      </c>
      <c r="F30" s="58" t="s">
        <v>120</v>
      </c>
      <c r="G30" s="57" t="s">
        <v>28</v>
      </c>
      <c r="H30" s="17" t="s">
        <v>2</v>
      </c>
      <c r="I30" s="26">
        <f>SUM(I31:I33)</f>
        <v>0</v>
      </c>
      <c r="J30" s="26">
        <f aca="true" t="shared" si="6" ref="J30:R30">SUM(J31:J33)</f>
        <v>0</v>
      </c>
      <c r="K30" s="26">
        <f t="shared" si="6"/>
        <v>0</v>
      </c>
      <c r="L30" s="26">
        <f t="shared" si="6"/>
        <v>0</v>
      </c>
      <c r="M30" s="26">
        <f t="shared" si="6"/>
        <v>0</v>
      </c>
      <c r="N30" s="26">
        <f t="shared" si="6"/>
        <v>0</v>
      </c>
      <c r="O30" s="26">
        <f t="shared" si="6"/>
        <v>3</v>
      </c>
      <c r="P30" s="26">
        <f t="shared" si="6"/>
        <v>0</v>
      </c>
      <c r="Q30" s="26">
        <f t="shared" si="6"/>
        <v>0.30000000000000004</v>
      </c>
      <c r="R30" s="28">
        <f t="shared" si="6"/>
        <v>0</v>
      </c>
      <c r="S30" s="8"/>
    </row>
    <row r="31" spans="1:19" s="9" customFormat="1" ht="33" customHeight="1">
      <c r="A31" s="59"/>
      <c r="B31" s="63"/>
      <c r="C31" s="58"/>
      <c r="D31" s="58"/>
      <c r="E31" s="63"/>
      <c r="F31" s="58"/>
      <c r="G31" s="57"/>
      <c r="H31" s="33">
        <v>2015</v>
      </c>
      <c r="I31" s="27">
        <f>SUM(J31:N31)</f>
        <v>0</v>
      </c>
      <c r="J31" s="27"/>
      <c r="K31" s="27"/>
      <c r="L31" s="27"/>
      <c r="M31" s="27"/>
      <c r="N31" s="27"/>
      <c r="O31" s="27">
        <v>0.5</v>
      </c>
      <c r="P31" s="27"/>
      <c r="Q31" s="27">
        <v>0.1</v>
      </c>
      <c r="R31" s="29">
        <v>0</v>
      </c>
      <c r="S31" s="8"/>
    </row>
    <row r="32" spans="1:19" s="9" customFormat="1" ht="33" customHeight="1">
      <c r="A32" s="59"/>
      <c r="B32" s="63"/>
      <c r="C32" s="58"/>
      <c r="D32" s="58"/>
      <c r="E32" s="63"/>
      <c r="F32" s="58"/>
      <c r="G32" s="57"/>
      <c r="H32" s="33">
        <v>2016</v>
      </c>
      <c r="I32" s="27">
        <f>SUM(J32:N32)</f>
        <v>0</v>
      </c>
      <c r="J32" s="27"/>
      <c r="K32" s="27"/>
      <c r="L32" s="27"/>
      <c r="M32" s="27"/>
      <c r="N32" s="27"/>
      <c r="O32" s="27">
        <v>1</v>
      </c>
      <c r="P32" s="27"/>
      <c r="Q32" s="27">
        <v>0.1</v>
      </c>
      <c r="R32" s="29">
        <v>0</v>
      </c>
      <c r="S32" s="8"/>
    </row>
    <row r="33" spans="1:19" s="9" customFormat="1" ht="33" customHeight="1">
      <c r="A33" s="59"/>
      <c r="B33" s="63"/>
      <c r="C33" s="58"/>
      <c r="D33" s="58"/>
      <c r="E33" s="63"/>
      <c r="F33" s="58"/>
      <c r="G33" s="57"/>
      <c r="H33" s="33">
        <v>2017</v>
      </c>
      <c r="I33" s="27">
        <f>SUM(J33:N33)</f>
        <v>0</v>
      </c>
      <c r="J33" s="27"/>
      <c r="K33" s="27"/>
      <c r="L33" s="27"/>
      <c r="M33" s="27"/>
      <c r="N33" s="27"/>
      <c r="O33" s="27">
        <v>1.5</v>
      </c>
      <c r="P33" s="27"/>
      <c r="Q33" s="27">
        <v>0.1</v>
      </c>
      <c r="R33" s="29">
        <v>0</v>
      </c>
      <c r="S33" s="8"/>
    </row>
    <row r="34" spans="1:19" s="9" customFormat="1" ht="33" customHeight="1">
      <c r="A34" s="59" t="s">
        <v>49</v>
      </c>
      <c r="B34" s="74" t="s">
        <v>82</v>
      </c>
      <c r="C34" s="58" t="s">
        <v>22</v>
      </c>
      <c r="D34" s="58" t="s">
        <v>24</v>
      </c>
      <c r="E34" s="74" t="s">
        <v>46</v>
      </c>
      <c r="F34" s="58" t="s">
        <v>119</v>
      </c>
      <c r="G34" s="57" t="s">
        <v>25</v>
      </c>
      <c r="H34" s="17" t="s">
        <v>2</v>
      </c>
      <c r="I34" s="26"/>
      <c r="J34" s="26">
        <f aca="true" t="shared" si="7" ref="J34:R34">SUM(J35:J37)</f>
        <v>0</v>
      </c>
      <c r="K34" s="26">
        <f t="shared" si="7"/>
        <v>0</v>
      </c>
      <c r="L34" s="26">
        <f t="shared" si="7"/>
        <v>0</v>
      </c>
      <c r="M34" s="26"/>
      <c r="N34" s="26">
        <f t="shared" si="7"/>
        <v>0</v>
      </c>
      <c r="O34" s="26">
        <f t="shared" si="7"/>
        <v>18</v>
      </c>
      <c r="P34" s="26">
        <f t="shared" si="7"/>
        <v>0</v>
      </c>
      <c r="Q34" s="26">
        <f t="shared" si="7"/>
        <v>0.4</v>
      </c>
      <c r="R34" s="28">
        <f t="shared" si="7"/>
        <v>0</v>
      </c>
      <c r="S34" s="8"/>
    </row>
    <row r="35" spans="1:19" s="9" customFormat="1" ht="33" customHeight="1">
      <c r="A35" s="59"/>
      <c r="B35" s="74"/>
      <c r="C35" s="58"/>
      <c r="D35" s="58"/>
      <c r="E35" s="63"/>
      <c r="F35" s="58"/>
      <c r="G35" s="57"/>
      <c r="H35" s="33">
        <v>2015</v>
      </c>
      <c r="I35" s="27"/>
      <c r="J35" s="27"/>
      <c r="K35" s="27"/>
      <c r="L35" s="27"/>
      <c r="M35" s="27"/>
      <c r="N35" s="27"/>
      <c r="O35" s="27">
        <v>6</v>
      </c>
      <c r="P35" s="27"/>
      <c r="Q35" s="27">
        <v>0.1</v>
      </c>
      <c r="R35" s="29">
        <v>0</v>
      </c>
      <c r="S35" s="8"/>
    </row>
    <row r="36" spans="1:19" s="9" customFormat="1" ht="33" customHeight="1">
      <c r="A36" s="59"/>
      <c r="B36" s="74"/>
      <c r="C36" s="58"/>
      <c r="D36" s="58"/>
      <c r="E36" s="63"/>
      <c r="F36" s="58"/>
      <c r="G36" s="57"/>
      <c r="H36" s="33">
        <v>2016</v>
      </c>
      <c r="I36" s="27">
        <f>SUM(J36:N36)</f>
        <v>0</v>
      </c>
      <c r="J36" s="27"/>
      <c r="K36" s="27"/>
      <c r="L36" s="27"/>
      <c r="M36" s="27"/>
      <c r="N36" s="27"/>
      <c r="O36" s="27">
        <v>6</v>
      </c>
      <c r="P36" s="27"/>
      <c r="Q36" s="27">
        <v>0.15</v>
      </c>
      <c r="R36" s="29"/>
      <c r="S36" s="8"/>
    </row>
    <row r="37" spans="1:19" s="9" customFormat="1" ht="33" customHeight="1">
      <c r="A37" s="59"/>
      <c r="B37" s="74"/>
      <c r="C37" s="58"/>
      <c r="D37" s="58"/>
      <c r="E37" s="63"/>
      <c r="F37" s="58"/>
      <c r="G37" s="57"/>
      <c r="H37" s="33">
        <v>2017</v>
      </c>
      <c r="I37" s="27">
        <f>SUM(J37:N37)</f>
        <v>0</v>
      </c>
      <c r="J37" s="27"/>
      <c r="K37" s="27"/>
      <c r="L37" s="27"/>
      <c r="M37" s="27"/>
      <c r="N37" s="27"/>
      <c r="O37" s="27">
        <v>6</v>
      </c>
      <c r="P37" s="27"/>
      <c r="Q37" s="27">
        <v>0.15</v>
      </c>
      <c r="R37" s="29"/>
      <c r="S37" s="8"/>
    </row>
    <row r="38" spans="1:19" s="39" customFormat="1" ht="33" customHeight="1">
      <c r="A38" s="59" t="s">
        <v>58</v>
      </c>
      <c r="B38" s="57" t="s">
        <v>156</v>
      </c>
      <c r="C38" s="58" t="s">
        <v>22</v>
      </c>
      <c r="D38" s="58" t="s">
        <v>24</v>
      </c>
      <c r="E38" s="57" t="s">
        <v>46</v>
      </c>
      <c r="F38" s="58" t="s">
        <v>103</v>
      </c>
      <c r="G38" s="57" t="s">
        <v>25</v>
      </c>
      <c r="H38" s="35" t="s">
        <v>2</v>
      </c>
      <c r="I38" s="36">
        <f>I39+I40+I41</f>
        <v>32</v>
      </c>
      <c r="J38" s="36"/>
      <c r="K38" s="36"/>
      <c r="L38" s="36"/>
      <c r="M38" s="36">
        <f>M39+M40+M41</f>
        <v>32</v>
      </c>
      <c r="N38" s="36"/>
      <c r="O38" s="36">
        <f>O39+O40+O41</f>
        <v>8.5</v>
      </c>
      <c r="P38" s="36"/>
      <c r="Q38" s="36">
        <f>Q39+Q40+Q41</f>
        <v>0.5</v>
      </c>
      <c r="R38" s="37">
        <f>R39+R40+R41</f>
        <v>5</v>
      </c>
      <c r="S38" s="38"/>
    </row>
    <row r="39" spans="1:19" s="9" customFormat="1" ht="33" customHeight="1">
      <c r="A39" s="59"/>
      <c r="B39" s="57"/>
      <c r="C39" s="58"/>
      <c r="D39" s="58"/>
      <c r="E39" s="57"/>
      <c r="F39" s="58"/>
      <c r="G39" s="57"/>
      <c r="H39" s="33">
        <v>2015</v>
      </c>
      <c r="I39" s="27">
        <v>1</v>
      </c>
      <c r="J39" s="27"/>
      <c r="K39" s="27"/>
      <c r="L39" s="27"/>
      <c r="M39" s="27">
        <v>1</v>
      </c>
      <c r="N39" s="27"/>
      <c r="O39" s="27">
        <v>0.5</v>
      </c>
      <c r="P39" s="27"/>
      <c r="Q39" s="27">
        <v>0.1</v>
      </c>
      <c r="R39" s="29">
        <v>2</v>
      </c>
      <c r="S39" s="8"/>
    </row>
    <row r="40" spans="1:19" s="9" customFormat="1" ht="33" customHeight="1">
      <c r="A40" s="59"/>
      <c r="B40" s="57"/>
      <c r="C40" s="58"/>
      <c r="D40" s="58"/>
      <c r="E40" s="57"/>
      <c r="F40" s="58"/>
      <c r="G40" s="57"/>
      <c r="H40" s="33">
        <v>2016</v>
      </c>
      <c r="I40" s="81">
        <v>15.5</v>
      </c>
      <c r="J40" s="27"/>
      <c r="K40" s="27"/>
      <c r="L40" s="27"/>
      <c r="M40" s="27">
        <v>15.5</v>
      </c>
      <c r="N40" s="27"/>
      <c r="O40" s="27">
        <v>3</v>
      </c>
      <c r="P40" s="27"/>
      <c r="Q40" s="27">
        <v>0.2</v>
      </c>
      <c r="R40" s="29">
        <v>2</v>
      </c>
      <c r="S40" s="8"/>
    </row>
    <row r="41" spans="1:19" s="9" customFormat="1" ht="33" customHeight="1">
      <c r="A41" s="59"/>
      <c r="B41" s="57"/>
      <c r="C41" s="58"/>
      <c r="D41" s="58"/>
      <c r="E41" s="57"/>
      <c r="F41" s="58"/>
      <c r="G41" s="57"/>
      <c r="H41" s="33">
        <v>2017</v>
      </c>
      <c r="I41" s="81">
        <v>15.5</v>
      </c>
      <c r="J41" s="27"/>
      <c r="K41" s="27"/>
      <c r="L41" s="27"/>
      <c r="M41" s="27">
        <v>15.5</v>
      </c>
      <c r="N41" s="27"/>
      <c r="O41" s="27">
        <v>5</v>
      </c>
      <c r="P41" s="27"/>
      <c r="Q41" s="27">
        <v>0.2</v>
      </c>
      <c r="R41" s="29">
        <v>1</v>
      </c>
      <c r="S41" s="8"/>
    </row>
    <row r="42" spans="1:19" s="39" customFormat="1" ht="33" customHeight="1">
      <c r="A42" s="59" t="s">
        <v>113</v>
      </c>
      <c r="B42" s="57" t="s">
        <v>125</v>
      </c>
      <c r="C42" s="58" t="s">
        <v>22</v>
      </c>
      <c r="D42" s="58" t="s">
        <v>126</v>
      </c>
      <c r="E42" s="57" t="s">
        <v>127</v>
      </c>
      <c r="F42" s="58" t="s">
        <v>103</v>
      </c>
      <c r="G42" s="57" t="s">
        <v>28</v>
      </c>
      <c r="H42" s="35" t="s">
        <v>2</v>
      </c>
      <c r="I42" s="36">
        <f>I43+I44+I45</f>
        <v>3</v>
      </c>
      <c r="J42" s="36"/>
      <c r="K42" s="36"/>
      <c r="L42" s="36"/>
      <c r="M42" s="36">
        <f>M43+M44+M45</f>
        <v>3</v>
      </c>
      <c r="N42" s="36"/>
      <c r="O42" s="36">
        <f>O43+O44+O45</f>
        <v>10.5</v>
      </c>
      <c r="P42" s="36"/>
      <c r="Q42" s="36">
        <f>Q43+Q44+Q45</f>
        <v>0.5</v>
      </c>
      <c r="R42" s="37">
        <f>R43+R44+R45</f>
        <v>5</v>
      </c>
      <c r="S42" s="38"/>
    </row>
    <row r="43" spans="1:19" s="9" customFormat="1" ht="33" customHeight="1">
      <c r="A43" s="59"/>
      <c r="B43" s="57"/>
      <c r="C43" s="58"/>
      <c r="D43" s="58"/>
      <c r="E43" s="80"/>
      <c r="F43" s="58"/>
      <c r="G43" s="57"/>
      <c r="H43" s="33">
        <v>2015</v>
      </c>
      <c r="I43" s="27">
        <v>3</v>
      </c>
      <c r="J43" s="27"/>
      <c r="K43" s="27"/>
      <c r="L43" s="27"/>
      <c r="M43" s="27">
        <v>3</v>
      </c>
      <c r="N43" s="27"/>
      <c r="O43" s="27">
        <v>3.5</v>
      </c>
      <c r="P43" s="27"/>
      <c r="Q43" s="27">
        <v>0.1</v>
      </c>
      <c r="R43" s="29">
        <v>5</v>
      </c>
      <c r="S43" s="8"/>
    </row>
    <row r="44" spans="1:19" s="9" customFormat="1" ht="33" customHeight="1">
      <c r="A44" s="59"/>
      <c r="B44" s="57"/>
      <c r="C44" s="58"/>
      <c r="D44" s="58"/>
      <c r="E44" s="80"/>
      <c r="F44" s="58"/>
      <c r="G44" s="57"/>
      <c r="H44" s="33">
        <v>2016</v>
      </c>
      <c r="I44" s="27"/>
      <c r="J44" s="27"/>
      <c r="K44" s="27"/>
      <c r="L44" s="27"/>
      <c r="M44" s="27"/>
      <c r="N44" s="27"/>
      <c r="O44" s="27">
        <v>3.5</v>
      </c>
      <c r="P44" s="27"/>
      <c r="Q44" s="27">
        <v>0.2</v>
      </c>
      <c r="R44" s="29"/>
      <c r="S44" s="8"/>
    </row>
    <row r="45" spans="1:19" s="9" customFormat="1" ht="33" customHeight="1">
      <c r="A45" s="59"/>
      <c r="B45" s="57"/>
      <c r="C45" s="58"/>
      <c r="D45" s="58"/>
      <c r="E45" s="80"/>
      <c r="F45" s="58"/>
      <c r="G45" s="57"/>
      <c r="H45" s="33">
        <v>2017</v>
      </c>
      <c r="I45" s="27"/>
      <c r="J45" s="27"/>
      <c r="K45" s="27"/>
      <c r="L45" s="27"/>
      <c r="M45" s="27"/>
      <c r="N45" s="27"/>
      <c r="O45" s="27">
        <v>3.5</v>
      </c>
      <c r="P45" s="27"/>
      <c r="Q45" s="27">
        <v>0.2</v>
      </c>
      <c r="R45" s="29"/>
      <c r="S45" s="8"/>
    </row>
    <row r="46" spans="1:19" s="39" customFormat="1" ht="48.75" customHeight="1">
      <c r="A46" s="59" t="s">
        <v>117</v>
      </c>
      <c r="B46" s="57" t="s">
        <v>128</v>
      </c>
      <c r="C46" s="58" t="s">
        <v>23</v>
      </c>
      <c r="D46" s="58" t="s">
        <v>126</v>
      </c>
      <c r="E46" s="57" t="s">
        <v>129</v>
      </c>
      <c r="F46" s="58" t="s">
        <v>103</v>
      </c>
      <c r="G46" s="57" t="s">
        <v>28</v>
      </c>
      <c r="H46" s="35" t="s">
        <v>2</v>
      </c>
      <c r="I46" s="36">
        <f>I47+I48+I49</f>
        <v>1</v>
      </c>
      <c r="J46" s="36"/>
      <c r="K46" s="36">
        <f>K47+K48+K49</f>
        <v>0</v>
      </c>
      <c r="L46" s="36"/>
      <c r="M46" s="36">
        <f>M47+M48+M49</f>
        <v>1</v>
      </c>
      <c r="N46" s="36"/>
      <c r="O46" s="36">
        <f>O47+O48+O49</f>
        <v>4.5</v>
      </c>
      <c r="P46" s="36"/>
      <c r="Q46" s="36">
        <f>Q47+Q48+Q49</f>
        <v>0.15000000000000002</v>
      </c>
      <c r="R46" s="37">
        <f>R47+R48+R49</f>
        <v>2</v>
      </c>
      <c r="S46" s="38"/>
    </row>
    <row r="47" spans="1:19" s="9" customFormat="1" ht="48.75" customHeight="1">
      <c r="A47" s="59"/>
      <c r="B47" s="57"/>
      <c r="C47" s="58"/>
      <c r="D47" s="58"/>
      <c r="E47" s="80"/>
      <c r="F47" s="58"/>
      <c r="G47" s="57"/>
      <c r="H47" s="33">
        <v>2015</v>
      </c>
      <c r="I47" s="27">
        <v>1</v>
      </c>
      <c r="J47" s="27"/>
      <c r="K47" s="27"/>
      <c r="L47" s="27"/>
      <c r="M47" s="27">
        <v>1</v>
      </c>
      <c r="N47" s="27"/>
      <c r="O47" s="27">
        <v>1.5</v>
      </c>
      <c r="P47" s="27"/>
      <c r="Q47" s="27">
        <v>0.05</v>
      </c>
      <c r="R47" s="29">
        <v>2</v>
      </c>
      <c r="S47" s="8"/>
    </row>
    <row r="48" spans="1:19" s="9" customFormat="1" ht="48.75" customHeight="1">
      <c r="A48" s="59"/>
      <c r="B48" s="57"/>
      <c r="C48" s="58"/>
      <c r="D48" s="58"/>
      <c r="E48" s="80"/>
      <c r="F48" s="58"/>
      <c r="G48" s="57"/>
      <c r="H48" s="33">
        <v>2016</v>
      </c>
      <c r="I48" s="27"/>
      <c r="J48" s="27"/>
      <c r="K48" s="27"/>
      <c r="L48" s="27"/>
      <c r="M48" s="27"/>
      <c r="N48" s="27"/>
      <c r="O48" s="27">
        <v>1.5</v>
      </c>
      <c r="P48" s="27"/>
      <c r="Q48" s="27">
        <v>0.05</v>
      </c>
      <c r="R48" s="29"/>
      <c r="S48" s="8"/>
    </row>
    <row r="49" spans="1:19" s="9" customFormat="1" ht="48.75" customHeight="1">
      <c r="A49" s="59"/>
      <c r="B49" s="57"/>
      <c r="C49" s="58"/>
      <c r="D49" s="58"/>
      <c r="E49" s="80"/>
      <c r="F49" s="58"/>
      <c r="G49" s="57"/>
      <c r="H49" s="33">
        <v>2017</v>
      </c>
      <c r="I49" s="27"/>
      <c r="J49" s="27"/>
      <c r="K49" s="27"/>
      <c r="L49" s="27"/>
      <c r="M49" s="27"/>
      <c r="N49" s="27"/>
      <c r="O49" s="27">
        <v>1.5</v>
      </c>
      <c r="P49" s="27"/>
      <c r="Q49" s="27">
        <v>0.05</v>
      </c>
      <c r="R49" s="29"/>
      <c r="S49" s="8"/>
    </row>
    <row r="50" spans="1:19" s="9" customFormat="1" ht="25.5">
      <c r="A50" s="75" t="s">
        <v>6</v>
      </c>
      <c r="B50" s="76"/>
      <c r="C50" s="76"/>
      <c r="D50" s="76"/>
      <c r="E50" s="76"/>
      <c r="F50" s="76"/>
      <c r="G50" s="76"/>
      <c r="H50" s="17" t="s">
        <v>2</v>
      </c>
      <c r="I50" s="26">
        <f aca="true" t="shared" si="8" ref="I50:N50">I6+I10+I14+I18+I22+I26+I30+I34+I38+I42+I46</f>
        <v>44.5</v>
      </c>
      <c r="J50" s="26">
        <f t="shared" si="8"/>
        <v>0</v>
      </c>
      <c r="K50" s="26">
        <f t="shared" si="8"/>
        <v>0</v>
      </c>
      <c r="L50" s="26">
        <f t="shared" si="8"/>
        <v>0</v>
      </c>
      <c r="M50" s="26">
        <f t="shared" si="8"/>
        <v>44.5</v>
      </c>
      <c r="N50" s="26">
        <f t="shared" si="8"/>
        <v>0</v>
      </c>
      <c r="O50" s="26">
        <f>O6+O10+O14+O18+O22+O26+O30+O34+O38+O42+O46</f>
        <v>135.5</v>
      </c>
      <c r="P50" s="26">
        <f>P6+P10+P14+P18+P22+P26+P30+P34+P38+P42+P46</f>
        <v>0</v>
      </c>
      <c r="Q50" s="26">
        <f>Q6+Q10+Q14+Q18+Q22+Q26+Q30+Q34+Q38+Q42+Q46</f>
        <v>6.8500000000000005</v>
      </c>
      <c r="R50" s="28">
        <f>R6+R10+R14+R18+R22+R26+R30+R34+R38+R42+R46</f>
        <v>28</v>
      </c>
      <c r="S50" s="8"/>
    </row>
    <row r="51" spans="1:19" s="9" customFormat="1" ht="26.25">
      <c r="A51" s="76"/>
      <c r="B51" s="76"/>
      <c r="C51" s="76"/>
      <c r="D51" s="76"/>
      <c r="E51" s="76"/>
      <c r="F51" s="76"/>
      <c r="G51" s="76"/>
      <c r="H51" s="33">
        <v>2015</v>
      </c>
      <c r="I51" s="27">
        <f>I7+I11+I15+I19+I23+I27+I31+I35+I39+I43+I47</f>
        <v>13.5</v>
      </c>
      <c r="J51" s="27">
        <f aca="true" t="shared" si="9" ref="J51:R51">J7+J11+J15+J19+J23+J27+J31+J35+J39+J43+J47</f>
        <v>0</v>
      </c>
      <c r="K51" s="27">
        <f t="shared" si="9"/>
        <v>0</v>
      </c>
      <c r="L51" s="27">
        <f t="shared" si="9"/>
        <v>0</v>
      </c>
      <c r="M51" s="27">
        <f t="shared" si="9"/>
        <v>13.5</v>
      </c>
      <c r="N51" s="27">
        <f t="shared" si="9"/>
        <v>0</v>
      </c>
      <c r="O51" s="27">
        <f t="shared" si="9"/>
        <v>39</v>
      </c>
      <c r="P51" s="27">
        <f t="shared" si="9"/>
        <v>0</v>
      </c>
      <c r="Q51" s="27">
        <f t="shared" si="9"/>
        <v>2.1</v>
      </c>
      <c r="R51" s="29">
        <f t="shared" si="9"/>
        <v>20</v>
      </c>
      <c r="S51" s="8"/>
    </row>
    <row r="52" spans="1:19" s="9" customFormat="1" ht="26.25">
      <c r="A52" s="76"/>
      <c r="B52" s="76"/>
      <c r="C52" s="76"/>
      <c r="D52" s="76"/>
      <c r="E52" s="76"/>
      <c r="F52" s="76"/>
      <c r="G52" s="76"/>
      <c r="H52" s="33">
        <v>2016</v>
      </c>
      <c r="I52" s="27">
        <f aca="true" t="shared" si="10" ref="I52:R53">I8+I12+I16+I20+I24+I28+I32+I36+I40+I44+I48</f>
        <v>15.5</v>
      </c>
      <c r="J52" s="27">
        <f t="shared" si="10"/>
        <v>0</v>
      </c>
      <c r="K52" s="27">
        <f t="shared" si="10"/>
        <v>0</v>
      </c>
      <c r="L52" s="27">
        <f t="shared" si="10"/>
        <v>0</v>
      </c>
      <c r="M52" s="27">
        <f t="shared" si="10"/>
        <v>15.5</v>
      </c>
      <c r="N52" s="27">
        <f t="shared" si="10"/>
        <v>0</v>
      </c>
      <c r="O52" s="27">
        <f t="shared" si="10"/>
        <v>46.5</v>
      </c>
      <c r="P52" s="27">
        <f t="shared" si="10"/>
        <v>0</v>
      </c>
      <c r="Q52" s="27">
        <f t="shared" si="10"/>
        <v>2.35</v>
      </c>
      <c r="R52" s="29">
        <f t="shared" si="10"/>
        <v>7</v>
      </c>
      <c r="S52" s="8"/>
    </row>
    <row r="53" spans="1:19" s="9" customFormat="1" ht="26.25">
      <c r="A53" s="76"/>
      <c r="B53" s="76"/>
      <c r="C53" s="76"/>
      <c r="D53" s="76"/>
      <c r="E53" s="76"/>
      <c r="F53" s="76"/>
      <c r="G53" s="76"/>
      <c r="H53" s="33">
        <v>2017</v>
      </c>
      <c r="I53" s="27">
        <f t="shared" si="10"/>
        <v>15.5</v>
      </c>
      <c r="J53" s="27">
        <f t="shared" si="10"/>
        <v>0</v>
      </c>
      <c r="K53" s="27">
        <f t="shared" si="10"/>
        <v>0</v>
      </c>
      <c r="L53" s="27">
        <f t="shared" si="10"/>
        <v>0</v>
      </c>
      <c r="M53" s="27">
        <f t="shared" si="10"/>
        <v>15.5</v>
      </c>
      <c r="N53" s="27">
        <f t="shared" si="10"/>
        <v>0</v>
      </c>
      <c r="O53" s="27">
        <f t="shared" si="10"/>
        <v>50</v>
      </c>
      <c r="P53" s="27">
        <f t="shared" si="10"/>
        <v>0</v>
      </c>
      <c r="Q53" s="27">
        <f t="shared" si="10"/>
        <v>2.4000000000000004</v>
      </c>
      <c r="R53" s="29">
        <f t="shared" si="10"/>
        <v>1</v>
      </c>
      <c r="S53" s="8"/>
    </row>
    <row r="54" spans="1:19" s="9" customFormat="1" ht="25.5">
      <c r="A54" s="64" t="s">
        <v>10</v>
      </c>
      <c r="B54" s="65"/>
      <c r="C54" s="65"/>
      <c r="D54" s="65"/>
      <c r="E54" s="65"/>
      <c r="F54" s="65"/>
      <c r="G54" s="65"/>
      <c r="H54" s="17" t="s">
        <v>2</v>
      </c>
      <c r="I54" s="26">
        <f>SUM(I55:I57)</f>
        <v>44.5</v>
      </c>
      <c r="J54" s="26">
        <f aca="true" t="shared" si="11" ref="J54:R54">SUM(J55:J57)</f>
        <v>0</v>
      </c>
      <c r="K54" s="26">
        <f t="shared" si="11"/>
        <v>0</v>
      </c>
      <c r="L54" s="26">
        <f t="shared" si="11"/>
        <v>0</v>
      </c>
      <c r="M54" s="26">
        <f t="shared" si="11"/>
        <v>44.5</v>
      </c>
      <c r="N54" s="26">
        <f t="shared" si="11"/>
        <v>0</v>
      </c>
      <c r="O54" s="26">
        <f t="shared" si="11"/>
        <v>135.5</v>
      </c>
      <c r="P54" s="26">
        <f t="shared" si="11"/>
        <v>0</v>
      </c>
      <c r="Q54" s="26">
        <f t="shared" si="11"/>
        <v>6.8500000000000005</v>
      </c>
      <c r="R54" s="28">
        <f t="shared" si="11"/>
        <v>28</v>
      </c>
      <c r="S54" s="8"/>
    </row>
    <row r="55" spans="1:19" s="9" customFormat="1" ht="26.25">
      <c r="A55" s="64"/>
      <c r="B55" s="65"/>
      <c r="C55" s="65"/>
      <c r="D55" s="65"/>
      <c r="E55" s="65"/>
      <c r="F55" s="65"/>
      <c r="G55" s="65"/>
      <c r="H55" s="33">
        <v>2015</v>
      </c>
      <c r="I55" s="27">
        <f>I51</f>
        <v>13.5</v>
      </c>
      <c r="J55" s="27">
        <f aca="true" t="shared" si="12" ref="J55:R55">J51</f>
        <v>0</v>
      </c>
      <c r="K55" s="27">
        <f t="shared" si="12"/>
        <v>0</v>
      </c>
      <c r="L55" s="27">
        <f t="shared" si="12"/>
        <v>0</v>
      </c>
      <c r="M55" s="27">
        <f t="shared" si="12"/>
        <v>13.5</v>
      </c>
      <c r="N55" s="27">
        <f t="shared" si="12"/>
        <v>0</v>
      </c>
      <c r="O55" s="27">
        <f t="shared" si="12"/>
        <v>39</v>
      </c>
      <c r="P55" s="27">
        <f t="shared" si="12"/>
        <v>0</v>
      </c>
      <c r="Q55" s="27">
        <f t="shared" si="12"/>
        <v>2.1</v>
      </c>
      <c r="R55" s="29">
        <f t="shared" si="12"/>
        <v>20</v>
      </c>
      <c r="S55" s="8"/>
    </row>
    <row r="56" spans="1:19" s="9" customFormat="1" ht="26.25">
      <c r="A56" s="64"/>
      <c r="B56" s="65"/>
      <c r="C56" s="65"/>
      <c r="D56" s="65"/>
      <c r="E56" s="65"/>
      <c r="F56" s="65"/>
      <c r="G56" s="65"/>
      <c r="H56" s="33">
        <v>2016</v>
      </c>
      <c r="I56" s="27">
        <f aca="true" t="shared" si="13" ref="I56:R57">I52</f>
        <v>15.5</v>
      </c>
      <c r="J56" s="27">
        <f t="shared" si="13"/>
        <v>0</v>
      </c>
      <c r="K56" s="27">
        <f t="shared" si="13"/>
        <v>0</v>
      </c>
      <c r="L56" s="27">
        <f t="shared" si="13"/>
        <v>0</v>
      </c>
      <c r="M56" s="27">
        <f t="shared" si="13"/>
        <v>15.5</v>
      </c>
      <c r="N56" s="27">
        <f t="shared" si="13"/>
        <v>0</v>
      </c>
      <c r="O56" s="27">
        <f t="shared" si="13"/>
        <v>46.5</v>
      </c>
      <c r="P56" s="27">
        <f t="shared" si="13"/>
        <v>0</v>
      </c>
      <c r="Q56" s="27">
        <f t="shared" si="13"/>
        <v>2.35</v>
      </c>
      <c r="R56" s="29">
        <f t="shared" si="13"/>
        <v>7</v>
      </c>
      <c r="S56" s="8"/>
    </row>
    <row r="57" spans="1:19" s="9" customFormat="1" ht="26.25">
      <c r="A57" s="64"/>
      <c r="B57" s="65"/>
      <c r="C57" s="65"/>
      <c r="D57" s="65"/>
      <c r="E57" s="65"/>
      <c r="F57" s="65"/>
      <c r="G57" s="65"/>
      <c r="H57" s="33">
        <v>2017</v>
      </c>
      <c r="I57" s="27">
        <f t="shared" si="13"/>
        <v>15.5</v>
      </c>
      <c r="J57" s="27">
        <f t="shared" si="13"/>
        <v>0</v>
      </c>
      <c r="K57" s="27">
        <f t="shared" si="13"/>
        <v>0</v>
      </c>
      <c r="L57" s="27">
        <f t="shared" si="13"/>
        <v>0</v>
      </c>
      <c r="M57" s="27">
        <f t="shared" si="13"/>
        <v>15.5</v>
      </c>
      <c r="N57" s="27">
        <f t="shared" si="13"/>
        <v>0</v>
      </c>
      <c r="O57" s="27">
        <f t="shared" si="13"/>
        <v>50</v>
      </c>
      <c r="P57" s="27">
        <f t="shared" si="13"/>
        <v>0</v>
      </c>
      <c r="Q57" s="27">
        <f t="shared" si="13"/>
        <v>2.4000000000000004</v>
      </c>
      <c r="R57" s="29">
        <f t="shared" si="13"/>
        <v>1</v>
      </c>
      <c r="S57" s="8"/>
    </row>
    <row r="58" spans="1:19" s="9" customFormat="1" ht="37.5" customHeight="1">
      <c r="A58" s="68" t="s">
        <v>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8"/>
    </row>
    <row r="59" spans="1:26" s="9" customFormat="1" ht="33">
      <c r="A59" s="59" t="s">
        <v>83</v>
      </c>
      <c r="B59" s="58" t="s">
        <v>130</v>
      </c>
      <c r="C59" s="58" t="s">
        <v>143</v>
      </c>
      <c r="D59" s="58" t="s">
        <v>31</v>
      </c>
      <c r="E59" s="58" t="s">
        <v>90</v>
      </c>
      <c r="F59" s="58" t="s">
        <v>119</v>
      </c>
      <c r="G59" s="57" t="s">
        <v>18</v>
      </c>
      <c r="H59" s="17" t="s">
        <v>2</v>
      </c>
      <c r="I59" s="26">
        <f>SUM(I60:I62)</f>
        <v>0</v>
      </c>
      <c r="J59" s="26">
        <f aca="true" t="shared" si="14" ref="J59:Q59">SUM(J60:J62)</f>
        <v>0</v>
      </c>
      <c r="K59" s="26">
        <f t="shared" si="14"/>
        <v>0</v>
      </c>
      <c r="L59" s="26">
        <f t="shared" si="14"/>
        <v>0</v>
      </c>
      <c r="M59" s="26">
        <f t="shared" si="14"/>
        <v>0</v>
      </c>
      <c r="N59" s="26">
        <f t="shared" si="14"/>
        <v>0</v>
      </c>
      <c r="O59" s="26">
        <f t="shared" si="14"/>
        <v>2.4000000000000004</v>
      </c>
      <c r="P59" s="26">
        <f t="shared" si="14"/>
        <v>0</v>
      </c>
      <c r="Q59" s="26">
        <f t="shared" si="14"/>
        <v>0.09</v>
      </c>
      <c r="R59" s="28">
        <f>R60+R61+R62</f>
        <v>0</v>
      </c>
      <c r="S59" s="8"/>
      <c r="Z59" s="1">
        <f>SUM(T59:Y59)</f>
        <v>0</v>
      </c>
    </row>
    <row r="60" spans="1:26" s="9" customFormat="1" ht="33">
      <c r="A60" s="59"/>
      <c r="B60" s="58"/>
      <c r="C60" s="58"/>
      <c r="D60" s="58"/>
      <c r="E60" s="58"/>
      <c r="F60" s="58"/>
      <c r="G60" s="57"/>
      <c r="H60" s="33">
        <v>2015</v>
      </c>
      <c r="I60" s="27">
        <v>0</v>
      </c>
      <c r="J60" s="27"/>
      <c r="K60" s="27">
        <v>0</v>
      </c>
      <c r="L60" s="27"/>
      <c r="M60" s="27"/>
      <c r="N60" s="27"/>
      <c r="O60" s="27">
        <v>0.8</v>
      </c>
      <c r="P60" s="27"/>
      <c r="Q60" s="27">
        <v>0.03</v>
      </c>
      <c r="R60" s="29">
        <v>0</v>
      </c>
      <c r="S60" s="8"/>
      <c r="Z60" s="1">
        <f>SUM(T60:Y60)</f>
        <v>0</v>
      </c>
    </row>
    <row r="61" spans="1:26" s="9" customFormat="1" ht="33">
      <c r="A61" s="59"/>
      <c r="B61" s="58"/>
      <c r="C61" s="58"/>
      <c r="D61" s="58"/>
      <c r="E61" s="58"/>
      <c r="F61" s="58"/>
      <c r="G61" s="57"/>
      <c r="H61" s="33">
        <v>2016</v>
      </c>
      <c r="I61" s="27">
        <f>SUM(J61:N61)</f>
        <v>0</v>
      </c>
      <c r="J61" s="27"/>
      <c r="K61" s="27"/>
      <c r="L61" s="27"/>
      <c r="M61" s="27"/>
      <c r="N61" s="27"/>
      <c r="O61" s="27">
        <v>0.8</v>
      </c>
      <c r="P61" s="27"/>
      <c r="Q61" s="27">
        <v>0.03</v>
      </c>
      <c r="R61" s="29"/>
      <c r="S61" s="8"/>
      <c r="Z61" s="1"/>
    </row>
    <row r="62" spans="1:26" s="9" customFormat="1" ht="33">
      <c r="A62" s="59"/>
      <c r="B62" s="58"/>
      <c r="C62" s="58"/>
      <c r="D62" s="58"/>
      <c r="E62" s="58"/>
      <c r="F62" s="58"/>
      <c r="G62" s="57"/>
      <c r="H62" s="33">
        <v>2017</v>
      </c>
      <c r="I62" s="27">
        <f>SUM(J62:N62)</f>
        <v>0</v>
      </c>
      <c r="J62" s="27"/>
      <c r="K62" s="27"/>
      <c r="L62" s="27"/>
      <c r="M62" s="27"/>
      <c r="N62" s="27"/>
      <c r="O62" s="27">
        <v>0.8</v>
      </c>
      <c r="P62" s="27"/>
      <c r="Q62" s="27">
        <v>0.03</v>
      </c>
      <c r="R62" s="29"/>
      <c r="S62" s="8"/>
      <c r="Z62" s="1"/>
    </row>
    <row r="63" spans="1:26" s="9" customFormat="1" ht="33">
      <c r="A63" s="59" t="s">
        <v>84</v>
      </c>
      <c r="B63" s="58" t="s">
        <v>131</v>
      </c>
      <c r="C63" s="58" t="s">
        <v>143</v>
      </c>
      <c r="D63" s="58" t="s">
        <v>31</v>
      </c>
      <c r="E63" s="58" t="s">
        <v>91</v>
      </c>
      <c r="F63" s="58" t="s">
        <v>119</v>
      </c>
      <c r="G63" s="57" t="s">
        <v>18</v>
      </c>
      <c r="H63" s="17" t="s">
        <v>2</v>
      </c>
      <c r="I63" s="26">
        <f>SUM(I64:I66)</f>
        <v>0</v>
      </c>
      <c r="J63" s="26">
        <f aca="true" t="shared" si="15" ref="J63:R63">SUM(J64:J66)</f>
        <v>0</v>
      </c>
      <c r="K63" s="26">
        <f t="shared" si="15"/>
        <v>0</v>
      </c>
      <c r="L63" s="26">
        <f t="shared" si="15"/>
        <v>0</v>
      </c>
      <c r="M63" s="26">
        <f t="shared" si="15"/>
        <v>0</v>
      </c>
      <c r="N63" s="26">
        <f t="shared" si="15"/>
        <v>0</v>
      </c>
      <c r="O63" s="26">
        <f t="shared" si="15"/>
        <v>2.4000000000000004</v>
      </c>
      <c r="P63" s="26">
        <f t="shared" si="15"/>
        <v>0</v>
      </c>
      <c r="Q63" s="26">
        <f t="shared" si="15"/>
        <v>0.03</v>
      </c>
      <c r="R63" s="28">
        <f t="shared" si="15"/>
        <v>0</v>
      </c>
      <c r="S63" s="8"/>
      <c r="Z63" s="1"/>
    </row>
    <row r="64" spans="1:26" s="9" customFormat="1" ht="33">
      <c r="A64" s="59"/>
      <c r="B64" s="58"/>
      <c r="C64" s="58"/>
      <c r="D64" s="58"/>
      <c r="E64" s="58"/>
      <c r="F64" s="58"/>
      <c r="G64" s="57"/>
      <c r="H64" s="33">
        <v>2015</v>
      </c>
      <c r="I64" s="27">
        <v>0</v>
      </c>
      <c r="J64" s="27"/>
      <c r="K64" s="27">
        <v>0</v>
      </c>
      <c r="L64" s="27"/>
      <c r="M64" s="27"/>
      <c r="N64" s="27"/>
      <c r="O64" s="27">
        <v>0.8</v>
      </c>
      <c r="P64" s="27"/>
      <c r="Q64" s="27">
        <v>0.01</v>
      </c>
      <c r="R64" s="29">
        <v>0</v>
      </c>
      <c r="S64" s="8"/>
      <c r="Z64" s="1"/>
    </row>
    <row r="65" spans="1:26" s="9" customFormat="1" ht="33">
      <c r="A65" s="59"/>
      <c r="B65" s="58"/>
      <c r="C65" s="58"/>
      <c r="D65" s="58"/>
      <c r="E65" s="58"/>
      <c r="F65" s="58"/>
      <c r="G65" s="57"/>
      <c r="H65" s="33">
        <v>2016</v>
      </c>
      <c r="I65" s="27">
        <f>SUM(J65:N65)</f>
        <v>0</v>
      </c>
      <c r="J65" s="27"/>
      <c r="K65" s="27"/>
      <c r="L65" s="27"/>
      <c r="M65" s="27"/>
      <c r="N65" s="27"/>
      <c r="O65" s="27">
        <v>0.8</v>
      </c>
      <c r="P65" s="27"/>
      <c r="Q65" s="27">
        <v>0.01</v>
      </c>
      <c r="R65" s="29"/>
      <c r="S65" s="8"/>
      <c r="Z65" s="1"/>
    </row>
    <row r="66" spans="1:26" s="9" customFormat="1" ht="33">
      <c r="A66" s="59"/>
      <c r="B66" s="58"/>
      <c r="C66" s="58"/>
      <c r="D66" s="58"/>
      <c r="E66" s="58"/>
      <c r="F66" s="58"/>
      <c r="G66" s="57"/>
      <c r="H66" s="33">
        <v>2017</v>
      </c>
      <c r="I66" s="27">
        <f>SUM(J66:N66)</f>
        <v>0</v>
      </c>
      <c r="J66" s="27"/>
      <c r="K66" s="27"/>
      <c r="L66" s="27"/>
      <c r="M66" s="27"/>
      <c r="N66" s="27"/>
      <c r="O66" s="27">
        <v>0.8</v>
      </c>
      <c r="P66" s="27"/>
      <c r="Q66" s="27">
        <v>0.01</v>
      </c>
      <c r="R66" s="29"/>
      <c r="S66" s="8"/>
      <c r="Z66" s="1"/>
    </row>
    <row r="67" spans="1:26" s="9" customFormat="1" ht="33" customHeight="1">
      <c r="A67" s="59" t="s">
        <v>85</v>
      </c>
      <c r="B67" s="58" t="s">
        <v>132</v>
      </c>
      <c r="C67" s="58" t="s">
        <v>143</v>
      </c>
      <c r="D67" s="58" t="s">
        <v>31</v>
      </c>
      <c r="E67" s="58" t="s">
        <v>32</v>
      </c>
      <c r="F67" s="58" t="s">
        <v>120</v>
      </c>
      <c r="G67" s="57" t="s">
        <v>18</v>
      </c>
      <c r="H67" s="17" t="s">
        <v>2</v>
      </c>
      <c r="I67" s="26">
        <f>SUM(I68:I70)</f>
        <v>0</v>
      </c>
      <c r="J67" s="26">
        <f aca="true" t="shared" si="16" ref="J67:R67">SUM(J68:J70)</f>
        <v>0</v>
      </c>
      <c r="K67" s="26">
        <f t="shared" si="16"/>
        <v>0</v>
      </c>
      <c r="L67" s="26">
        <f t="shared" si="16"/>
        <v>0</v>
      </c>
      <c r="M67" s="26">
        <f t="shared" si="16"/>
        <v>0</v>
      </c>
      <c r="N67" s="26">
        <f t="shared" si="16"/>
        <v>0</v>
      </c>
      <c r="O67" s="26">
        <f t="shared" si="16"/>
        <v>1.2000000000000002</v>
      </c>
      <c r="P67" s="26">
        <f t="shared" si="16"/>
        <v>0</v>
      </c>
      <c r="Q67" s="26">
        <f t="shared" si="16"/>
        <v>0.03</v>
      </c>
      <c r="R67" s="28">
        <f t="shared" si="16"/>
        <v>0</v>
      </c>
      <c r="S67" s="8"/>
      <c r="Z67" s="1"/>
    </row>
    <row r="68" spans="1:26" s="9" customFormat="1" ht="33">
      <c r="A68" s="59"/>
      <c r="B68" s="58"/>
      <c r="C68" s="58"/>
      <c r="D68" s="58"/>
      <c r="E68" s="58"/>
      <c r="F68" s="58"/>
      <c r="G68" s="57"/>
      <c r="H68" s="33">
        <v>2015</v>
      </c>
      <c r="I68" s="27">
        <f>SUM(J68:N68)</f>
        <v>0</v>
      </c>
      <c r="J68" s="27"/>
      <c r="K68" s="27"/>
      <c r="L68" s="27"/>
      <c r="M68" s="27"/>
      <c r="N68" s="27"/>
      <c r="O68" s="27">
        <v>0.4</v>
      </c>
      <c r="P68" s="27"/>
      <c r="Q68" s="27">
        <v>0.01</v>
      </c>
      <c r="R68" s="29"/>
      <c r="S68" s="8"/>
      <c r="Z68" s="1"/>
    </row>
    <row r="69" spans="1:26" s="9" customFormat="1" ht="33">
      <c r="A69" s="59"/>
      <c r="B69" s="58"/>
      <c r="C69" s="58"/>
      <c r="D69" s="58"/>
      <c r="E69" s="58"/>
      <c r="F69" s="58"/>
      <c r="G69" s="57"/>
      <c r="H69" s="25">
        <v>2016</v>
      </c>
      <c r="I69" s="27">
        <f>SUM(J69:N69)</f>
        <v>0</v>
      </c>
      <c r="J69" s="27"/>
      <c r="K69" s="27"/>
      <c r="L69" s="27"/>
      <c r="M69" s="27"/>
      <c r="N69" s="27"/>
      <c r="O69" s="27">
        <v>0.4</v>
      </c>
      <c r="P69" s="27"/>
      <c r="Q69" s="27">
        <v>0.01</v>
      </c>
      <c r="R69" s="29"/>
      <c r="S69" s="8"/>
      <c r="Z69" s="1"/>
    </row>
    <row r="70" spans="1:26" s="9" customFormat="1" ht="33">
      <c r="A70" s="59"/>
      <c r="B70" s="58"/>
      <c r="C70" s="58"/>
      <c r="D70" s="58"/>
      <c r="E70" s="58"/>
      <c r="F70" s="58"/>
      <c r="G70" s="57"/>
      <c r="H70" s="33">
        <v>2017</v>
      </c>
      <c r="I70" s="27">
        <f>SUM(J70:N70)</f>
        <v>0</v>
      </c>
      <c r="J70" s="27"/>
      <c r="K70" s="27"/>
      <c r="L70" s="27"/>
      <c r="M70" s="27"/>
      <c r="N70" s="27"/>
      <c r="O70" s="27">
        <v>0.4</v>
      </c>
      <c r="P70" s="27"/>
      <c r="Q70" s="27">
        <v>0.01</v>
      </c>
      <c r="R70" s="29"/>
      <c r="S70" s="8"/>
      <c r="Z70" s="1"/>
    </row>
    <row r="71" spans="1:26" s="9" customFormat="1" ht="33">
      <c r="A71" s="59" t="s">
        <v>86</v>
      </c>
      <c r="B71" s="58" t="s">
        <v>133</v>
      </c>
      <c r="C71" s="58" t="s">
        <v>143</v>
      </c>
      <c r="D71" s="58" t="s">
        <v>54</v>
      </c>
      <c r="E71" s="58" t="s">
        <v>55</v>
      </c>
      <c r="F71" s="58" t="s">
        <v>119</v>
      </c>
      <c r="G71" s="57" t="s">
        <v>18</v>
      </c>
      <c r="H71" s="17" t="s">
        <v>2</v>
      </c>
      <c r="I71" s="26">
        <f>SUM(I72:I74)</f>
        <v>0</v>
      </c>
      <c r="J71" s="26">
        <f aca="true" t="shared" si="17" ref="J71:R71">SUM(J72:J74)</f>
        <v>0</v>
      </c>
      <c r="K71" s="26">
        <f t="shared" si="17"/>
        <v>0</v>
      </c>
      <c r="L71" s="26">
        <f t="shared" si="17"/>
        <v>0</v>
      </c>
      <c r="M71" s="26">
        <f t="shared" si="17"/>
        <v>0</v>
      </c>
      <c r="N71" s="26">
        <f t="shared" si="17"/>
        <v>0</v>
      </c>
      <c r="O71" s="26">
        <f t="shared" si="17"/>
        <v>0.8999999999999999</v>
      </c>
      <c r="P71" s="26">
        <f t="shared" si="17"/>
        <v>0</v>
      </c>
      <c r="Q71" s="26">
        <f t="shared" si="17"/>
        <v>0.03</v>
      </c>
      <c r="R71" s="28">
        <f t="shared" si="17"/>
        <v>0</v>
      </c>
      <c r="S71" s="8"/>
      <c r="Z71" s="1"/>
    </row>
    <row r="72" spans="1:26" s="9" customFormat="1" ht="33">
      <c r="A72" s="59"/>
      <c r="B72" s="58"/>
      <c r="C72" s="58"/>
      <c r="D72" s="58"/>
      <c r="E72" s="58"/>
      <c r="F72" s="58"/>
      <c r="G72" s="57"/>
      <c r="H72" s="33">
        <v>2015</v>
      </c>
      <c r="I72" s="27">
        <v>0</v>
      </c>
      <c r="J72" s="27"/>
      <c r="K72" s="27">
        <v>0</v>
      </c>
      <c r="L72" s="27"/>
      <c r="M72" s="27"/>
      <c r="N72" s="27"/>
      <c r="O72" s="27">
        <v>0.3</v>
      </c>
      <c r="P72" s="27"/>
      <c r="Q72" s="27">
        <v>0.01</v>
      </c>
      <c r="R72" s="29">
        <v>0</v>
      </c>
      <c r="S72" s="8"/>
      <c r="Z72" s="1"/>
    </row>
    <row r="73" spans="1:26" s="9" customFormat="1" ht="33">
      <c r="A73" s="59"/>
      <c r="B73" s="58"/>
      <c r="C73" s="58"/>
      <c r="D73" s="58"/>
      <c r="E73" s="58"/>
      <c r="F73" s="58"/>
      <c r="G73" s="57"/>
      <c r="H73" s="25">
        <v>2016</v>
      </c>
      <c r="I73" s="27">
        <f>SUM(J73:N73)</f>
        <v>0</v>
      </c>
      <c r="J73" s="27"/>
      <c r="K73" s="27"/>
      <c r="L73" s="27"/>
      <c r="M73" s="27"/>
      <c r="N73" s="27"/>
      <c r="O73" s="27">
        <v>0.3</v>
      </c>
      <c r="P73" s="27"/>
      <c r="Q73" s="27">
        <v>0.01</v>
      </c>
      <c r="R73" s="29"/>
      <c r="S73" s="8"/>
      <c r="Z73" s="1"/>
    </row>
    <row r="74" spans="1:26" s="9" customFormat="1" ht="33">
      <c r="A74" s="59"/>
      <c r="B74" s="58"/>
      <c r="C74" s="58"/>
      <c r="D74" s="58"/>
      <c r="E74" s="58"/>
      <c r="F74" s="58"/>
      <c r="G74" s="57"/>
      <c r="H74" s="33">
        <v>2017</v>
      </c>
      <c r="I74" s="27">
        <f>SUM(J74:N74)</f>
        <v>0</v>
      </c>
      <c r="J74" s="27"/>
      <c r="K74" s="27"/>
      <c r="L74" s="27"/>
      <c r="M74" s="27"/>
      <c r="N74" s="27"/>
      <c r="O74" s="27">
        <v>0.3</v>
      </c>
      <c r="P74" s="27"/>
      <c r="Q74" s="27">
        <v>0.01</v>
      </c>
      <c r="R74" s="29"/>
      <c r="S74" s="8"/>
      <c r="Z74" s="1"/>
    </row>
    <row r="75" spans="1:19" s="9" customFormat="1" ht="26.25" customHeight="1">
      <c r="A75" s="59" t="s">
        <v>87</v>
      </c>
      <c r="B75" s="58" t="s">
        <v>92</v>
      </c>
      <c r="C75" s="58" t="s">
        <v>23</v>
      </c>
      <c r="D75" s="58" t="s">
        <v>31</v>
      </c>
      <c r="E75" s="58" t="s">
        <v>93</v>
      </c>
      <c r="F75" s="58" t="s">
        <v>119</v>
      </c>
      <c r="G75" s="57" t="s">
        <v>18</v>
      </c>
      <c r="H75" s="17" t="s">
        <v>2</v>
      </c>
      <c r="I75" s="26">
        <f>SUM(I76:I78)</f>
        <v>0</v>
      </c>
      <c r="J75" s="26">
        <f aca="true" t="shared" si="18" ref="J75:Q75">SUM(J76:J78)</f>
        <v>0</v>
      </c>
      <c r="K75" s="26">
        <f t="shared" si="18"/>
        <v>0</v>
      </c>
      <c r="L75" s="26">
        <f t="shared" si="18"/>
        <v>0</v>
      </c>
      <c r="M75" s="26">
        <f t="shared" si="18"/>
        <v>0</v>
      </c>
      <c r="N75" s="26">
        <f t="shared" si="18"/>
        <v>0</v>
      </c>
      <c r="O75" s="26">
        <f t="shared" si="18"/>
        <v>0.15000000000000002</v>
      </c>
      <c r="P75" s="26">
        <f t="shared" si="18"/>
        <v>0</v>
      </c>
      <c r="Q75" s="26">
        <f t="shared" si="18"/>
        <v>0.06</v>
      </c>
      <c r="R75" s="28">
        <f>SUM(R76:R78)</f>
        <v>0</v>
      </c>
      <c r="S75" s="8"/>
    </row>
    <row r="76" spans="1:19" s="9" customFormat="1" ht="26.25">
      <c r="A76" s="59"/>
      <c r="B76" s="58"/>
      <c r="C76" s="58"/>
      <c r="D76" s="58"/>
      <c r="E76" s="58"/>
      <c r="F76" s="58"/>
      <c r="G76" s="57"/>
      <c r="H76" s="33">
        <v>2015</v>
      </c>
      <c r="I76" s="27">
        <v>0</v>
      </c>
      <c r="J76" s="27"/>
      <c r="K76" s="27">
        <v>0</v>
      </c>
      <c r="L76" s="27"/>
      <c r="M76" s="27"/>
      <c r="N76" s="27"/>
      <c r="O76" s="27">
        <v>0.05</v>
      </c>
      <c r="P76" s="27"/>
      <c r="Q76" s="27">
        <v>0.02</v>
      </c>
      <c r="R76" s="29">
        <v>0</v>
      </c>
      <c r="S76" s="8"/>
    </row>
    <row r="77" spans="1:19" s="9" customFormat="1" ht="26.25">
      <c r="A77" s="59"/>
      <c r="B77" s="58"/>
      <c r="C77" s="58"/>
      <c r="D77" s="58"/>
      <c r="E77" s="58"/>
      <c r="F77" s="58"/>
      <c r="G77" s="57"/>
      <c r="H77" s="33">
        <v>2016</v>
      </c>
      <c r="I77" s="27">
        <f>SUM(J77:N77)</f>
        <v>0</v>
      </c>
      <c r="J77" s="27"/>
      <c r="K77" s="27"/>
      <c r="L77" s="27"/>
      <c r="M77" s="27"/>
      <c r="N77" s="27"/>
      <c r="O77" s="27">
        <v>0.05</v>
      </c>
      <c r="P77" s="27"/>
      <c r="Q77" s="27">
        <v>0.02</v>
      </c>
      <c r="R77" s="29"/>
      <c r="S77" s="8"/>
    </row>
    <row r="78" spans="1:19" s="9" customFormat="1" ht="26.25">
      <c r="A78" s="59"/>
      <c r="B78" s="58"/>
      <c r="C78" s="58"/>
      <c r="D78" s="58"/>
      <c r="E78" s="58"/>
      <c r="F78" s="58"/>
      <c r="G78" s="57"/>
      <c r="H78" s="33">
        <v>2017</v>
      </c>
      <c r="I78" s="27">
        <f>SUM(J78:N78)</f>
        <v>0</v>
      </c>
      <c r="J78" s="27"/>
      <c r="K78" s="27"/>
      <c r="L78" s="27"/>
      <c r="M78" s="27"/>
      <c r="N78" s="27"/>
      <c r="O78" s="27">
        <v>0.05</v>
      </c>
      <c r="P78" s="27"/>
      <c r="Q78" s="27">
        <v>0.02</v>
      </c>
      <c r="R78" s="29"/>
      <c r="S78" s="8"/>
    </row>
    <row r="79" spans="1:19" s="9" customFormat="1" ht="25.5">
      <c r="A79" s="59" t="s">
        <v>88</v>
      </c>
      <c r="B79" s="58" t="s">
        <v>94</v>
      </c>
      <c r="C79" s="58" t="s">
        <v>23</v>
      </c>
      <c r="D79" s="58" t="s">
        <v>31</v>
      </c>
      <c r="E79" s="58" t="s">
        <v>93</v>
      </c>
      <c r="F79" s="58" t="s">
        <v>119</v>
      </c>
      <c r="G79" s="57" t="s">
        <v>18</v>
      </c>
      <c r="H79" s="17" t="s">
        <v>2</v>
      </c>
      <c r="I79" s="26">
        <f>SUM(I80:I82)</f>
        <v>0</v>
      </c>
      <c r="J79" s="26">
        <f aca="true" t="shared" si="19" ref="J79:R79">SUM(J80:J82)</f>
        <v>0</v>
      </c>
      <c r="K79" s="26">
        <f t="shared" si="19"/>
        <v>0</v>
      </c>
      <c r="L79" s="26">
        <f t="shared" si="19"/>
        <v>0</v>
      </c>
      <c r="M79" s="26">
        <f t="shared" si="19"/>
        <v>0</v>
      </c>
      <c r="N79" s="26">
        <f t="shared" si="19"/>
        <v>0</v>
      </c>
      <c r="O79" s="26">
        <f t="shared" si="19"/>
        <v>0.15000000000000002</v>
      </c>
      <c r="P79" s="26">
        <f t="shared" si="19"/>
        <v>0</v>
      </c>
      <c r="Q79" s="26">
        <f t="shared" si="19"/>
        <v>0.06</v>
      </c>
      <c r="R79" s="28">
        <f t="shared" si="19"/>
        <v>0</v>
      </c>
      <c r="S79" s="8"/>
    </row>
    <row r="80" spans="1:19" s="9" customFormat="1" ht="26.25">
      <c r="A80" s="59"/>
      <c r="B80" s="58"/>
      <c r="C80" s="58"/>
      <c r="D80" s="58"/>
      <c r="E80" s="58"/>
      <c r="F80" s="58"/>
      <c r="G80" s="57"/>
      <c r="H80" s="33">
        <v>2015</v>
      </c>
      <c r="I80" s="27">
        <v>0</v>
      </c>
      <c r="J80" s="27"/>
      <c r="K80" s="27">
        <v>0</v>
      </c>
      <c r="L80" s="27"/>
      <c r="M80" s="27"/>
      <c r="N80" s="27"/>
      <c r="O80" s="27">
        <v>0.05</v>
      </c>
      <c r="P80" s="27"/>
      <c r="Q80" s="27">
        <v>0.02</v>
      </c>
      <c r="R80" s="29">
        <v>0</v>
      </c>
      <c r="S80" s="8"/>
    </row>
    <row r="81" spans="1:19" s="9" customFormat="1" ht="26.25">
      <c r="A81" s="59"/>
      <c r="B81" s="58"/>
      <c r="C81" s="58"/>
      <c r="D81" s="58"/>
      <c r="E81" s="58"/>
      <c r="F81" s="58"/>
      <c r="G81" s="57"/>
      <c r="H81" s="25">
        <v>2016</v>
      </c>
      <c r="I81" s="27">
        <f>SUM(J81:N81)</f>
        <v>0</v>
      </c>
      <c r="J81" s="27"/>
      <c r="K81" s="27"/>
      <c r="L81" s="27"/>
      <c r="M81" s="27"/>
      <c r="N81" s="27"/>
      <c r="O81" s="27">
        <v>0.05</v>
      </c>
      <c r="P81" s="27"/>
      <c r="Q81" s="27">
        <v>0.02</v>
      </c>
      <c r="R81" s="29"/>
      <c r="S81" s="8"/>
    </row>
    <row r="82" spans="1:19" s="9" customFormat="1" ht="26.25">
      <c r="A82" s="59"/>
      <c r="B82" s="58"/>
      <c r="C82" s="58"/>
      <c r="D82" s="58"/>
      <c r="E82" s="58"/>
      <c r="F82" s="58"/>
      <c r="G82" s="57"/>
      <c r="H82" s="33">
        <v>2017</v>
      </c>
      <c r="I82" s="27">
        <f>SUM(J82:N82)</f>
        <v>0</v>
      </c>
      <c r="J82" s="27"/>
      <c r="K82" s="27"/>
      <c r="L82" s="27"/>
      <c r="M82" s="27"/>
      <c r="N82" s="27"/>
      <c r="O82" s="27">
        <v>0.05</v>
      </c>
      <c r="P82" s="27"/>
      <c r="Q82" s="27">
        <v>0.02</v>
      </c>
      <c r="R82" s="29"/>
      <c r="S82" s="8"/>
    </row>
    <row r="83" spans="1:19" s="41" customFormat="1" ht="25.5" customHeight="1">
      <c r="A83" s="59" t="s">
        <v>89</v>
      </c>
      <c r="B83" s="58" t="s">
        <v>134</v>
      </c>
      <c r="C83" s="58" t="s">
        <v>143</v>
      </c>
      <c r="D83" s="58" t="s">
        <v>31</v>
      </c>
      <c r="E83" s="58" t="s">
        <v>93</v>
      </c>
      <c r="F83" s="58" t="s">
        <v>103</v>
      </c>
      <c r="G83" s="57" t="s">
        <v>18</v>
      </c>
      <c r="H83" s="35" t="s">
        <v>2</v>
      </c>
      <c r="I83" s="36">
        <v>1</v>
      </c>
      <c r="J83" s="36"/>
      <c r="K83" s="36">
        <f>K84+K85+K86</f>
        <v>0</v>
      </c>
      <c r="L83" s="36"/>
      <c r="M83" s="36">
        <f>M84+M85+M86</f>
        <v>1</v>
      </c>
      <c r="N83" s="36"/>
      <c r="O83" s="36">
        <v>2.4</v>
      </c>
      <c r="P83" s="36"/>
      <c r="Q83" s="36">
        <v>0.15</v>
      </c>
      <c r="R83" s="37">
        <f>R84+R85+R86</f>
        <v>2</v>
      </c>
      <c r="S83" s="40"/>
    </row>
    <row r="84" spans="1:19" s="9" customFormat="1" ht="26.25">
      <c r="A84" s="59"/>
      <c r="B84" s="58"/>
      <c r="C84" s="58"/>
      <c r="D84" s="58"/>
      <c r="E84" s="58"/>
      <c r="F84" s="58"/>
      <c r="G84" s="57"/>
      <c r="H84" s="33">
        <v>2015</v>
      </c>
      <c r="I84" s="27">
        <v>1</v>
      </c>
      <c r="J84" s="27"/>
      <c r="K84" s="27"/>
      <c r="L84" s="27"/>
      <c r="M84" s="27">
        <v>1</v>
      </c>
      <c r="N84" s="27"/>
      <c r="O84" s="27">
        <v>0.8</v>
      </c>
      <c r="P84" s="27"/>
      <c r="Q84" s="27">
        <v>0.05</v>
      </c>
      <c r="R84" s="29">
        <v>2</v>
      </c>
      <c r="S84" s="8"/>
    </row>
    <row r="85" spans="1:19" s="9" customFormat="1" ht="26.25">
      <c r="A85" s="59"/>
      <c r="B85" s="58"/>
      <c r="C85" s="58"/>
      <c r="D85" s="58"/>
      <c r="E85" s="58"/>
      <c r="F85" s="58"/>
      <c r="G85" s="57"/>
      <c r="H85" s="33">
        <v>2016</v>
      </c>
      <c r="I85" s="27"/>
      <c r="J85" s="27"/>
      <c r="K85" s="27"/>
      <c r="L85" s="27"/>
      <c r="M85" s="27"/>
      <c r="N85" s="27"/>
      <c r="O85" s="27">
        <v>0.8</v>
      </c>
      <c r="P85" s="27"/>
      <c r="Q85" s="27">
        <v>0.05</v>
      </c>
      <c r="R85" s="29"/>
      <c r="S85" s="8"/>
    </row>
    <row r="86" spans="1:19" s="9" customFormat="1" ht="26.25">
      <c r="A86" s="59"/>
      <c r="B86" s="58"/>
      <c r="C86" s="58"/>
      <c r="D86" s="58"/>
      <c r="E86" s="58"/>
      <c r="F86" s="58"/>
      <c r="G86" s="57"/>
      <c r="H86" s="33">
        <v>2017</v>
      </c>
      <c r="I86" s="27"/>
      <c r="J86" s="27"/>
      <c r="K86" s="27"/>
      <c r="L86" s="27"/>
      <c r="M86" s="27"/>
      <c r="N86" s="27"/>
      <c r="O86" s="27">
        <v>0.8</v>
      </c>
      <c r="P86" s="27"/>
      <c r="Q86" s="27">
        <v>0.05</v>
      </c>
      <c r="R86" s="29"/>
      <c r="S86" s="8"/>
    </row>
    <row r="87" spans="1:19" s="41" customFormat="1" ht="29.25" customHeight="1">
      <c r="A87" s="59" t="s">
        <v>104</v>
      </c>
      <c r="B87" s="58" t="s">
        <v>135</v>
      </c>
      <c r="C87" s="58" t="s">
        <v>143</v>
      </c>
      <c r="D87" s="58" t="s">
        <v>31</v>
      </c>
      <c r="E87" s="58" t="s">
        <v>93</v>
      </c>
      <c r="F87" s="58" t="s">
        <v>103</v>
      </c>
      <c r="G87" s="77" t="s">
        <v>18</v>
      </c>
      <c r="H87" s="35" t="s">
        <v>2</v>
      </c>
      <c r="I87" s="36">
        <v>1</v>
      </c>
      <c r="J87" s="36"/>
      <c r="K87" s="36">
        <f>K88+K89+L87</f>
        <v>0</v>
      </c>
      <c r="L87" s="36"/>
      <c r="M87" s="36">
        <f>M88+M89+M90</f>
        <v>1</v>
      </c>
      <c r="N87" s="36"/>
      <c r="O87" s="36">
        <v>1.5</v>
      </c>
      <c r="P87" s="36"/>
      <c r="Q87" s="36">
        <v>0.09</v>
      </c>
      <c r="R87" s="37">
        <f>R88+R89+R90</f>
        <v>2</v>
      </c>
      <c r="S87" s="40"/>
    </row>
    <row r="88" spans="1:19" s="9" customFormat="1" ht="26.25">
      <c r="A88" s="59"/>
      <c r="B88" s="58"/>
      <c r="C88" s="58"/>
      <c r="D88" s="58"/>
      <c r="E88" s="58"/>
      <c r="F88" s="58"/>
      <c r="G88" s="57"/>
      <c r="H88" s="33">
        <v>2015</v>
      </c>
      <c r="I88" s="27">
        <v>1</v>
      </c>
      <c r="J88" s="27"/>
      <c r="K88" s="27"/>
      <c r="L88" s="27"/>
      <c r="M88" s="27">
        <v>1</v>
      </c>
      <c r="N88" s="27"/>
      <c r="O88" s="27">
        <v>0.5</v>
      </c>
      <c r="P88" s="27"/>
      <c r="Q88" s="27">
        <v>0.03</v>
      </c>
      <c r="R88" s="29">
        <v>2</v>
      </c>
      <c r="S88" s="8"/>
    </row>
    <row r="89" spans="1:19" s="9" customFormat="1" ht="26.25">
      <c r="A89" s="59"/>
      <c r="B89" s="58"/>
      <c r="C89" s="58"/>
      <c r="D89" s="58"/>
      <c r="E89" s="58"/>
      <c r="F89" s="58"/>
      <c r="G89" s="57"/>
      <c r="H89" s="33">
        <v>2016</v>
      </c>
      <c r="I89" s="27"/>
      <c r="J89" s="27"/>
      <c r="K89" s="27"/>
      <c r="L89" s="27"/>
      <c r="M89" s="27"/>
      <c r="N89" s="27"/>
      <c r="O89" s="27">
        <v>0.5</v>
      </c>
      <c r="P89" s="27"/>
      <c r="Q89" s="27">
        <v>0.03</v>
      </c>
      <c r="R89" s="29"/>
      <c r="S89" s="8"/>
    </row>
    <row r="90" spans="1:19" s="9" customFormat="1" ht="26.25">
      <c r="A90" s="59"/>
      <c r="B90" s="58"/>
      <c r="C90" s="58"/>
      <c r="D90" s="58"/>
      <c r="E90" s="58"/>
      <c r="F90" s="58"/>
      <c r="G90" s="57"/>
      <c r="H90" s="33">
        <v>2017</v>
      </c>
      <c r="I90" s="27"/>
      <c r="J90" s="27"/>
      <c r="K90" s="27"/>
      <c r="L90" s="27"/>
      <c r="M90" s="27"/>
      <c r="N90" s="27"/>
      <c r="O90" s="27">
        <v>0.5</v>
      </c>
      <c r="P90" s="27"/>
      <c r="Q90" s="27">
        <v>0.03</v>
      </c>
      <c r="R90" s="29"/>
      <c r="S90" s="8"/>
    </row>
    <row r="91" spans="1:19" s="41" customFormat="1" ht="25.5" customHeight="1">
      <c r="A91" s="59" t="s">
        <v>105</v>
      </c>
      <c r="B91" s="58" t="s">
        <v>136</v>
      </c>
      <c r="C91" s="58" t="s">
        <v>143</v>
      </c>
      <c r="D91" s="58" t="s">
        <v>137</v>
      </c>
      <c r="E91" s="58" t="s">
        <v>107</v>
      </c>
      <c r="F91" s="58" t="s">
        <v>103</v>
      </c>
      <c r="G91" s="57" t="s">
        <v>18</v>
      </c>
      <c r="H91" s="35" t="s">
        <v>2</v>
      </c>
      <c r="I91" s="36">
        <v>1</v>
      </c>
      <c r="J91" s="36"/>
      <c r="K91" s="36">
        <f>K92+K93+K94</f>
        <v>0</v>
      </c>
      <c r="L91" s="36"/>
      <c r="M91" s="36">
        <f>M92+M93+M94</f>
        <v>1</v>
      </c>
      <c r="N91" s="36"/>
      <c r="O91" s="36">
        <v>0.9</v>
      </c>
      <c r="P91" s="36"/>
      <c r="Q91" s="36">
        <v>0.06</v>
      </c>
      <c r="R91" s="37">
        <f>R92+R93+R94</f>
        <v>2</v>
      </c>
      <c r="S91" s="40"/>
    </row>
    <row r="92" spans="1:19" s="9" customFormat="1" ht="26.25">
      <c r="A92" s="59"/>
      <c r="B92" s="58"/>
      <c r="C92" s="58"/>
      <c r="D92" s="58"/>
      <c r="E92" s="58"/>
      <c r="F92" s="58"/>
      <c r="G92" s="57"/>
      <c r="H92" s="33">
        <v>2015</v>
      </c>
      <c r="I92" s="27">
        <v>1</v>
      </c>
      <c r="J92" s="27"/>
      <c r="K92" s="27"/>
      <c r="L92" s="27"/>
      <c r="M92" s="27">
        <v>1</v>
      </c>
      <c r="N92" s="27"/>
      <c r="O92" s="27">
        <v>0.3</v>
      </c>
      <c r="P92" s="27"/>
      <c r="Q92" s="27">
        <v>0.02</v>
      </c>
      <c r="R92" s="29">
        <v>2</v>
      </c>
      <c r="S92" s="8"/>
    </row>
    <row r="93" spans="1:19" s="9" customFormat="1" ht="26.25">
      <c r="A93" s="59"/>
      <c r="B93" s="58"/>
      <c r="C93" s="58"/>
      <c r="D93" s="58"/>
      <c r="E93" s="58"/>
      <c r="F93" s="58"/>
      <c r="G93" s="57"/>
      <c r="H93" s="33">
        <v>2016</v>
      </c>
      <c r="I93" s="27"/>
      <c r="J93" s="27"/>
      <c r="K93" s="27"/>
      <c r="L93" s="27"/>
      <c r="M93" s="27"/>
      <c r="N93" s="27"/>
      <c r="O93" s="27">
        <v>0.3</v>
      </c>
      <c r="P93" s="27"/>
      <c r="Q93" s="27">
        <v>0.02</v>
      </c>
      <c r="R93" s="29"/>
      <c r="S93" s="8"/>
    </row>
    <row r="94" spans="1:19" s="9" customFormat="1" ht="26.25">
      <c r="A94" s="59"/>
      <c r="B94" s="58"/>
      <c r="C94" s="58"/>
      <c r="D94" s="58"/>
      <c r="E94" s="58"/>
      <c r="F94" s="58"/>
      <c r="G94" s="57"/>
      <c r="H94" s="33">
        <v>2017</v>
      </c>
      <c r="I94" s="27"/>
      <c r="J94" s="27"/>
      <c r="K94" s="27"/>
      <c r="L94" s="27"/>
      <c r="M94" s="27"/>
      <c r="N94" s="27"/>
      <c r="O94" s="27">
        <v>0.3</v>
      </c>
      <c r="P94" s="27"/>
      <c r="Q94" s="27">
        <v>0.02</v>
      </c>
      <c r="R94" s="29"/>
      <c r="S94" s="8"/>
    </row>
    <row r="95" spans="1:19" s="41" customFormat="1" ht="26.25" customHeight="1">
      <c r="A95" s="59" t="s">
        <v>106</v>
      </c>
      <c r="B95" s="58" t="s">
        <v>138</v>
      </c>
      <c r="C95" s="58" t="s">
        <v>23</v>
      </c>
      <c r="D95" s="58" t="s">
        <v>139</v>
      </c>
      <c r="E95" s="58" t="s">
        <v>140</v>
      </c>
      <c r="F95" s="58" t="s">
        <v>103</v>
      </c>
      <c r="G95" s="57" t="s">
        <v>28</v>
      </c>
      <c r="H95" s="35" t="s">
        <v>2</v>
      </c>
      <c r="I95" s="36">
        <v>0.3</v>
      </c>
      <c r="J95" s="36"/>
      <c r="K95" s="36">
        <f>K96+K97+K98</f>
        <v>0</v>
      </c>
      <c r="L95" s="36"/>
      <c r="M95" s="36">
        <f>M96+M97+M98</f>
        <v>0.3</v>
      </c>
      <c r="N95" s="36"/>
      <c r="O95" s="36">
        <v>1.5</v>
      </c>
      <c r="P95" s="36"/>
      <c r="Q95" s="36">
        <v>0.06</v>
      </c>
      <c r="R95" s="37">
        <v>1</v>
      </c>
      <c r="S95" s="40"/>
    </row>
    <row r="96" spans="1:19" s="9" customFormat="1" ht="26.25">
      <c r="A96" s="59"/>
      <c r="B96" s="58"/>
      <c r="C96" s="58"/>
      <c r="D96" s="58"/>
      <c r="E96" s="58"/>
      <c r="F96" s="58"/>
      <c r="G96" s="57"/>
      <c r="H96" s="33">
        <v>2015</v>
      </c>
      <c r="I96" s="27">
        <v>0.3</v>
      </c>
      <c r="J96" s="27"/>
      <c r="K96" s="27"/>
      <c r="L96" s="27"/>
      <c r="M96" s="27">
        <v>0.3</v>
      </c>
      <c r="N96" s="27"/>
      <c r="O96" s="27">
        <v>0.5</v>
      </c>
      <c r="P96" s="27"/>
      <c r="Q96" s="27">
        <v>0.02</v>
      </c>
      <c r="R96" s="29">
        <v>1</v>
      </c>
      <c r="S96" s="8"/>
    </row>
    <row r="97" spans="1:19" s="9" customFormat="1" ht="26.25">
      <c r="A97" s="59"/>
      <c r="B97" s="58"/>
      <c r="C97" s="58"/>
      <c r="D97" s="58"/>
      <c r="E97" s="58"/>
      <c r="F97" s="58"/>
      <c r="G97" s="57"/>
      <c r="H97" s="33">
        <v>2016</v>
      </c>
      <c r="I97" s="27"/>
      <c r="J97" s="27"/>
      <c r="K97" s="27"/>
      <c r="L97" s="27"/>
      <c r="M97" s="27"/>
      <c r="N97" s="27"/>
      <c r="O97" s="27">
        <v>0.5</v>
      </c>
      <c r="P97" s="27"/>
      <c r="Q97" s="27">
        <v>0.02</v>
      </c>
      <c r="R97" s="29"/>
      <c r="S97" s="8"/>
    </row>
    <row r="98" spans="1:19" s="9" customFormat="1" ht="26.25">
      <c r="A98" s="59"/>
      <c r="B98" s="58"/>
      <c r="C98" s="58"/>
      <c r="D98" s="58"/>
      <c r="E98" s="58"/>
      <c r="F98" s="58"/>
      <c r="G98" s="57"/>
      <c r="H98" s="33">
        <v>2017</v>
      </c>
      <c r="I98" s="27"/>
      <c r="J98" s="27"/>
      <c r="K98" s="27"/>
      <c r="L98" s="27"/>
      <c r="M98" s="27"/>
      <c r="N98" s="27"/>
      <c r="O98" s="27">
        <v>0.5</v>
      </c>
      <c r="P98" s="27"/>
      <c r="Q98" s="27">
        <v>0.02</v>
      </c>
      <c r="R98" s="29"/>
      <c r="S98" s="8"/>
    </row>
    <row r="99" spans="1:19" s="41" customFormat="1" ht="33.75" customHeight="1">
      <c r="A99" s="59" t="s">
        <v>108</v>
      </c>
      <c r="B99" s="58" t="s">
        <v>141</v>
      </c>
      <c r="C99" s="58" t="s">
        <v>23</v>
      </c>
      <c r="D99" s="58" t="s">
        <v>137</v>
      </c>
      <c r="E99" s="58" t="s">
        <v>142</v>
      </c>
      <c r="F99" s="58" t="s">
        <v>103</v>
      </c>
      <c r="G99" s="57" t="s">
        <v>28</v>
      </c>
      <c r="H99" s="35" t="s">
        <v>2</v>
      </c>
      <c r="I99" s="36">
        <v>0.3</v>
      </c>
      <c r="J99" s="36"/>
      <c r="K99" s="36">
        <f>K100+K101+K102</f>
        <v>0</v>
      </c>
      <c r="L99" s="36"/>
      <c r="M99" s="36">
        <f>M100+M101+M102</f>
        <v>0.3</v>
      </c>
      <c r="N99" s="36"/>
      <c r="O99" s="36">
        <v>0.9</v>
      </c>
      <c r="P99" s="36"/>
      <c r="Q99" s="36">
        <v>0.06</v>
      </c>
      <c r="R99" s="37">
        <v>1</v>
      </c>
      <c r="S99" s="40"/>
    </row>
    <row r="100" spans="1:19" s="9" customFormat="1" ht="33.75" customHeight="1">
      <c r="A100" s="59"/>
      <c r="B100" s="58"/>
      <c r="C100" s="58"/>
      <c r="D100" s="58"/>
      <c r="E100" s="58"/>
      <c r="F100" s="58"/>
      <c r="G100" s="57"/>
      <c r="H100" s="33">
        <v>2015</v>
      </c>
      <c r="I100" s="27">
        <v>0.3</v>
      </c>
      <c r="J100" s="27"/>
      <c r="K100" s="27"/>
      <c r="L100" s="27"/>
      <c r="M100" s="27">
        <v>0.3</v>
      </c>
      <c r="N100" s="27"/>
      <c r="O100" s="27">
        <v>0.3</v>
      </c>
      <c r="P100" s="27"/>
      <c r="Q100" s="27">
        <v>0.02</v>
      </c>
      <c r="R100" s="29">
        <v>1</v>
      </c>
      <c r="S100" s="8"/>
    </row>
    <row r="101" spans="1:19" s="9" customFormat="1" ht="33.75" customHeight="1">
      <c r="A101" s="59"/>
      <c r="B101" s="58"/>
      <c r="C101" s="58"/>
      <c r="D101" s="58"/>
      <c r="E101" s="58"/>
      <c r="F101" s="58"/>
      <c r="G101" s="57"/>
      <c r="H101" s="33">
        <v>2016</v>
      </c>
      <c r="I101" s="27"/>
      <c r="J101" s="27"/>
      <c r="K101" s="27"/>
      <c r="L101" s="27"/>
      <c r="M101" s="27"/>
      <c r="N101" s="27"/>
      <c r="O101" s="27">
        <v>0.3</v>
      </c>
      <c r="P101" s="27"/>
      <c r="Q101" s="27">
        <v>0.02</v>
      </c>
      <c r="R101" s="29"/>
      <c r="S101" s="8"/>
    </row>
    <row r="102" spans="1:19" s="9" customFormat="1" ht="33.75" customHeight="1">
      <c r="A102" s="59"/>
      <c r="B102" s="58"/>
      <c r="C102" s="58"/>
      <c r="D102" s="58"/>
      <c r="E102" s="58"/>
      <c r="F102" s="58"/>
      <c r="G102" s="57"/>
      <c r="H102" s="33">
        <v>2017</v>
      </c>
      <c r="I102" s="27"/>
      <c r="J102" s="27"/>
      <c r="K102" s="27"/>
      <c r="L102" s="27"/>
      <c r="M102" s="27"/>
      <c r="N102" s="27"/>
      <c r="O102" s="27">
        <v>0.3</v>
      </c>
      <c r="P102" s="27"/>
      <c r="Q102" s="27">
        <v>0.02</v>
      </c>
      <c r="R102" s="29"/>
      <c r="S102" s="8"/>
    </row>
    <row r="103" spans="1:19" s="9" customFormat="1" ht="25.5">
      <c r="A103" s="62" t="s">
        <v>7</v>
      </c>
      <c r="B103" s="65"/>
      <c r="C103" s="65"/>
      <c r="D103" s="65"/>
      <c r="E103" s="65"/>
      <c r="F103" s="65"/>
      <c r="G103" s="65"/>
      <c r="H103" s="17" t="s">
        <v>2</v>
      </c>
      <c r="I103" s="26">
        <f>I59+I63+I67+I71+I75+I79+I83+I87+I91+I95+I99</f>
        <v>3.5999999999999996</v>
      </c>
      <c r="J103" s="26">
        <f>J59+J63+J67+J71+J75+J79+J83+J87+J91+J95+J99</f>
        <v>0</v>
      </c>
      <c r="K103" s="26">
        <f>K59+K63+K67+K71+K75+K79+K83+K87+K91+K95+K99</f>
        <v>0</v>
      </c>
      <c r="L103" s="26">
        <f>L59+L63+L67+L71+L75+L79+L83+L87+L91+L95+L99</f>
        <v>0</v>
      </c>
      <c r="M103" s="26">
        <f aca="true" t="shared" si="20" ref="M103:R103">M59+M63+M67+M71+M75+M79+M83+M87+M91+M95+M99</f>
        <v>3.5999999999999996</v>
      </c>
      <c r="N103" s="26">
        <f t="shared" si="20"/>
        <v>0</v>
      </c>
      <c r="O103" s="26">
        <f t="shared" si="20"/>
        <v>14.400000000000002</v>
      </c>
      <c r="P103" s="26">
        <f t="shared" si="20"/>
        <v>0</v>
      </c>
      <c r="Q103" s="26">
        <f t="shared" si="20"/>
        <v>0.72</v>
      </c>
      <c r="R103" s="28">
        <f t="shared" si="20"/>
        <v>8</v>
      </c>
      <c r="S103" s="8"/>
    </row>
    <row r="104" spans="1:19" s="9" customFormat="1" ht="26.25">
      <c r="A104" s="64"/>
      <c r="B104" s="65"/>
      <c r="C104" s="65"/>
      <c r="D104" s="65"/>
      <c r="E104" s="65"/>
      <c r="F104" s="65"/>
      <c r="G104" s="65"/>
      <c r="H104" s="33">
        <v>2015</v>
      </c>
      <c r="I104" s="27">
        <f>I60+I64+I68+I72+I76+I80+I84+I88+I92+I96+I100</f>
        <v>3.5999999999999996</v>
      </c>
      <c r="J104" s="27">
        <f aca="true" t="shared" si="21" ref="J104:R104">J60+J64+J68+J72+J76+J80+J84+J88+J92+J96+J100</f>
        <v>0</v>
      </c>
      <c r="K104" s="27">
        <f t="shared" si="21"/>
        <v>0</v>
      </c>
      <c r="L104" s="27">
        <f t="shared" si="21"/>
        <v>0</v>
      </c>
      <c r="M104" s="27">
        <f t="shared" si="21"/>
        <v>3.5999999999999996</v>
      </c>
      <c r="N104" s="27">
        <f t="shared" si="21"/>
        <v>0</v>
      </c>
      <c r="O104" s="27">
        <f t="shared" si="21"/>
        <v>4.799999999999999</v>
      </c>
      <c r="P104" s="27">
        <f t="shared" si="21"/>
        <v>0</v>
      </c>
      <c r="Q104" s="27">
        <f t="shared" si="21"/>
        <v>0.24</v>
      </c>
      <c r="R104" s="29">
        <f t="shared" si="21"/>
        <v>8</v>
      </c>
      <c r="S104" s="8"/>
    </row>
    <row r="105" spans="1:19" s="9" customFormat="1" ht="26.25">
      <c r="A105" s="64"/>
      <c r="B105" s="65"/>
      <c r="C105" s="65"/>
      <c r="D105" s="65"/>
      <c r="E105" s="65"/>
      <c r="F105" s="65"/>
      <c r="G105" s="65"/>
      <c r="H105" s="33">
        <v>2016</v>
      </c>
      <c r="I105" s="27">
        <f aca="true" t="shared" si="22" ref="I105:R106">I61+I65+I69+I73+I77+I81+I85+I89+I93+I97+I101</f>
        <v>0</v>
      </c>
      <c r="J105" s="27">
        <f t="shared" si="22"/>
        <v>0</v>
      </c>
      <c r="K105" s="27">
        <f t="shared" si="22"/>
        <v>0</v>
      </c>
      <c r="L105" s="27">
        <f t="shared" si="22"/>
        <v>0</v>
      </c>
      <c r="M105" s="27">
        <f t="shared" si="22"/>
        <v>0</v>
      </c>
      <c r="N105" s="27">
        <f t="shared" si="22"/>
        <v>0</v>
      </c>
      <c r="O105" s="27">
        <f t="shared" si="22"/>
        <v>4.799999999999999</v>
      </c>
      <c r="P105" s="27">
        <f t="shared" si="22"/>
        <v>0</v>
      </c>
      <c r="Q105" s="27">
        <f t="shared" si="22"/>
        <v>0.24</v>
      </c>
      <c r="R105" s="29">
        <f t="shared" si="22"/>
        <v>0</v>
      </c>
      <c r="S105" s="8"/>
    </row>
    <row r="106" spans="1:19" s="9" customFormat="1" ht="26.25">
      <c r="A106" s="64"/>
      <c r="B106" s="65"/>
      <c r="C106" s="65"/>
      <c r="D106" s="65"/>
      <c r="E106" s="65"/>
      <c r="F106" s="65"/>
      <c r="G106" s="65"/>
      <c r="H106" s="33">
        <v>2017</v>
      </c>
      <c r="I106" s="27">
        <f t="shared" si="22"/>
        <v>0</v>
      </c>
      <c r="J106" s="27">
        <f t="shared" si="22"/>
        <v>0</v>
      </c>
      <c r="K106" s="27">
        <f t="shared" si="22"/>
        <v>0</v>
      </c>
      <c r="L106" s="27">
        <f t="shared" si="22"/>
        <v>0</v>
      </c>
      <c r="M106" s="27">
        <f t="shared" si="22"/>
        <v>0</v>
      </c>
      <c r="N106" s="27">
        <f t="shared" si="22"/>
        <v>0</v>
      </c>
      <c r="O106" s="27">
        <f t="shared" si="22"/>
        <v>4.799999999999999</v>
      </c>
      <c r="P106" s="27">
        <f t="shared" si="22"/>
        <v>0</v>
      </c>
      <c r="Q106" s="27">
        <f t="shared" si="22"/>
        <v>0.24</v>
      </c>
      <c r="R106" s="29">
        <f t="shared" si="22"/>
        <v>0</v>
      </c>
      <c r="S106" s="8"/>
    </row>
    <row r="107" spans="1:19" s="9" customFormat="1" ht="25.5">
      <c r="A107" s="64" t="s">
        <v>11</v>
      </c>
      <c r="B107" s="65"/>
      <c r="C107" s="65"/>
      <c r="D107" s="65"/>
      <c r="E107" s="65"/>
      <c r="F107" s="65"/>
      <c r="G107" s="65"/>
      <c r="H107" s="17" t="s">
        <v>2</v>
      </c>
      <c r="I107" s="26">
        <f>SUM(I108:I110)</f>
        <v>3.5999999999999996</v>
      </c>
      <c r="J107" s="26">
        <f aca="true" t="shared" si="23" ref="J107:R107">SUM(J108:J110)</f>
        <v>0</v>
      </c>
      <c r="K107" s="26">
        <f t="shared" si="23"/>
        <v>0</v>
      </c>
      <c r="L107" s="26">
        <f t="shared" si="23"/>
        <v>0</v>
      </c>
      <c r="M107" s="26">
        <f t="shared" si="23"/>
        <v>3.5999999999999996</v>
      </c>
      <c r="N107" s="26">
        <f t="shared" si="23"/>
        <v>0</v>
      </c>
      <c r="O107" s="26">
        <f t="shared" si="23"/>
        <v>14.399999999999997</v>
      </c>
      <c r="P107" s="26">
        <f t="shared" si="23"/>
        <v>0</v>
      </c>
      <c r="Q107" s="26">
        <f t="shared" si="23"/>
        <v>0.72</v>
      </c>
      <c r="R107" s="28">
        <f t="shared" si="23"/>
        <v>8</v>
      </c>
      <c r="S107" s="8"/>
    </row>
    <row r="108" spans="1:19" s="9" customFormat="1" ht="26.25">
      <c r="A108" s="64"/>
      <c r="B108" s="65"/>
      <c r="C108" s="65"/>
      <c r="D108" s="65"/>
      <c r="E108" s="65"/>
      <c r="F108" s="65"/>
      <c r="G108" s="65"/>
      <c r="H108" s="33">
        <v>2015</v>
      </c>
      <c r="I108" s="27">
        <f>I104</f>
        <v>3.5999999999999996</v>
      </c>
      <c r="J108" s="27">
        <f aca="true" t="shared" si="24" ref="J108:R108">J104</f>
        <v>0</v>
      </c>
      <c r="K108" s="27">
        <f t="shared" si="24"/>
        <v>0</v>
      </c>
      <c r="L108" s="27">
        <f t="shared" si="24"/>
        <v>0</v>
      </c>
      <c r="M108" s="27">
        <f t="shared" si="24"/>
        <v>3.5999999999999996</v>
      </c>
      <c r="N108" s="27">
        <f t="shared" si="24"/>
        <v>0</v>
      </c>
      <c r="O108" s="27">
        <f t="shared" si="24"/>
        <v>4.799999999999999</v>
      </c>
      <c r="P108" s="27">
        <f t="shared" si="24"/>
        <v>0</v>
      </c>
      <c r="Q108" s="27">
        <f t="shared" si="24"/>
        <v>0.24</v>
      </c>
      <c r="R108" s="29">
        <f t="shared" si="24"/>
        <v>8</v>
      </c>
      <c r="S108" s="8"/>
    </row>
    <row r="109" spans="1:19" s="9" customFormat="1" ht="26.25">
      <c r="A109" s="64"/>
      <c r="B109" s="65"/>
      <c r="C109" s="65"/>
      <c r="D109" s="65"/>
      <c r="E109" s="65"/>
      <c r="F109" s="65"/>
      <c r="G109" s="65"/>
      <c r="H109" s="33">
        <v>2016</v>
      </c>
      <c r="I109" s="27">
        <f aca="true" t="shared" si="25" ref="I109:R110">I105</f>
        <v>0</v>
      </c>
      <c r="J109" s="27">
        <f t="shared" si="25"/>
        <v>0</v>
      </c>
      <c r="K109" s="27">
        <f t="shared" si="25"/>
        <v>0</v>
      </c>
      <c r="L109" s="27">
        <f t="shared" si="25"/>
        <v>0</v>
      </c>
      <c r="M109" s="27">
        <f t="shared" si="25"/>
        <v>0</v>
      </c>
      <c r="N109" s="27">
        <f t="shared" si="25"/>
        <v>0</v>
      </c>
      <c r="O109" s="27">
        <f t="shared" si="25"/>
        <v>4.799999999999999</v>
      </c>
      <c r="P109" s="27">
        <f t="shared" si="25"/>
        <v>0</v>
      </c>
      <c r="Q109" s="27">
        <f t="shared" si="25"/>
        <v>0.24</v>
      </c>
      <c r="R109" s="29">
        <f t="shared" si="25"/>
        <v>0</v>
      </c>
      <c r="S109" s="8"/>
    </row>
    <row r="110" spans="1:19" s="9" customFormat="1" ht="26.25">
      <c r="A110" s="64"/>
      <c r="B110" s="65"/>
      <c r="C110" s="65"/>
      <c r="D110" s="65"/>
      <c r="E110" s="65"/>
      <c r="F110" s="65"/>
      <c r="G110" s="65"/>
      <c r="H110" s="33">
        <v>2017</v>
      </c>
      <c r="I110" s="27">
        <f t="shared" si="25"/>
        <v>0</v>
      </c>
      <c r="J110" s="27">
        <f t="shared" si="25"/>
        <v>0</v>
      </c>
      <c r="K110" s="27">
        <f t="shared" si="25"/>
        <v>0</v>
      </c>
      <c r="L110" s="27">
        <f t="shared" si="25"/>
        <v>0</v>
      </c>
      <c r="M110" s="27">
        <f t="shared" si="25"/>
        <v>0</v>
      </c>
      <c r="N110" s="27">
        <f t="shared" si="25"/>
        <v>0</v>
      </c>
      <c r="O110" s="27">
        <f t="shared" si="25"/>
        <v>4.799999999999999</v>
      </c>
      <c r="P110" s="27">
        <f t="shared" si="25"/>
        <v>0</v>
      </c>
      <c r="Q110" s="27">
        <f t="shared" si="25"/>
        <v>0.24</v>
      </c>
      <c r="R110" s="29">
        <f t="shared" si="25"/>
        <v>0</v>
      </c>
      <c r="S110" s="8"/>
    </row>
    <row r="111" spans="1:19" s="9" customFormat="1" ht="39.75" customHeight="1">
      <c r="A111" s="68" t="s">
        <v>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8"/>
    </row>
    <row r="112" spans="1:19" s="9" customFormat="1" ht="25.5">
      <c r="A112" s="59" t="s">
        <v>114</v>
      </c>
      <c r="B112" s="58" t="s">
        <v>45</v>
      </c>
      <c r="C112" s="58" t="s">
        <v>22</v>
      </c>
      <c r="D112" s="58" t="s">
        <v>39</v>
      </c>
      <c r="E112" s="58" t="s">
        <v>44</v>
      </c>
      <c r="F112" s="58" t="s">
        <v>122</v>
      </c>
      <c r="G112" s="57" t="s">
        <v>28</v>
      </c>
      <c r="H112" s="17" t="s">
        <v>2</v>
      </c>
      <c r="I112" s="26">
        <f>SUM(I113:I115)</f>
        <v>0</v>
      </c>
      <c r="J112" s="26">
        <f aca="true" t="shared" si="26" ref="J112:R112">SUM(J113:J115)</f>
        <v>0</v>
      </c>
      <c r="K112" s="26">
        <f t="shared" si="26"/>
        <v>0</v>
      </c>
      <c r="L112" s="26">
        <f t="shared" si="26"/>
        <v>0</v>
      </c>
      <c r="M112" s="26">
        <f t="shared" si="26"/>
        <v>0</v>
      </c>
      <c r="N112" s="26">
        <f t="shared" si="26"/>
        <v>0</v>
      </c>
      <c r="O112" s="26">
        <f t="shared" si="26"/>
        <v>0</v>
      </c>
      <c r="P112" s="26">
        <f t="shared" si="26"/>
        <v>7.5</v>
      </c>
      <c r="Q112" s="26">
        <f t="shared" si="26"/>
        <v>0.15000000000000002</v>
      </c>
      <c r="R112" s="23">
        <f t="shared" si="26"/>
        <v>0</v>
      </c>
      <c r="S112" s="8"/>
    </row>
    <row r="113" spans="1:19" s="9" customFormat="1" ht="26.25">
      <c r="A113" s="59"/>
      <c r="B113" s="58"/>
      <c r="C113" s="58"/>
      <c r="D113" s="58"/>
      <c r="E113" s="58"/>
      <c r="F113" s="58"/>
      <c r="G113" s="57"/>
      <c r="H113" s="33">
        <v>2015</v>
      </c>
      <c r="I113" s="27">
        <f>SUM(J113:N113)</f>
        <v>0</v>
      </c>
      <c r="J113" s="27"/>
      <c r="K113" s="27"/>
      <c r="L113" s="27"/>
      <c r="M113" s="27"/>
      <c r="N113" s="27"/>
      <c r="O113" s="27"/>
      <c r="P113" s="27">
        <v>2.5</v>
      </c>
      <c r="Q113" s="27">
        <v>0.05</v>
      </c>
      <c r="R113" s="2"/>
      <c r="S113" s="8"/>
    </row>
    <row r="114" spans="1:19" s="9" customFormat="1" ht="26.25">
      <c r="A114" s="59"/>
      <c r="B114" s="58"/>
      <c r="C114" s="58"/>
      <c r="D114" s="58"/>
      <c r="E114" s="58"/>
      <c r="F114" s="58"/>
      <c r="G114" s="57"/>
      <c r="H114" s="33">
        <v>2016</v>
      </c>
      <c r="I114" s="27">
        <f>SUM(J114:N114)</f>
        <v>0</v>
      </c>
      <c r="J114" s="27"/>
      <c r="K114" s="27"/>
      <c r="L114" s="27"/>
      <c r="M114" s="27"/>
      <c r="N114" s="27"/>
      <c r="O114" s="27"/>
      <c r="P114" s="27">
        <v>2.5</v>
      </c>
      <c r="Q114" s="27">
        <v>0.05</v>
      </c>
      <c r="R114" s="2"/>
      <c r="S114" s="8"/>
    </row>
    <row r="115" spans="1:19" s="9" customFormat="1" ht="26.25">
      <c r="A115" s="59"/>
      <c r="B115" s="58"/>
      <c r="C115" s="58"/>
      <c r="D115" s="58"/>
      <c r="E115" s="58"/>
      <c r="F115" s="58"/>
      <c r="G115" s="57"/>
      <c r="H115" s="33">
        <v>2017</v>
      </c>
      <c r="I115" s="27">
        <f>SUM(J115:N115)</f>
        <v>0</v>
      </c>
      <c r="J115" s="27"/>
      <c r="K115" s="27"/>
      <c r="L115" s="27"/>
      <c r="M115" s="27"/>
      <c r="N115" s="27"/>
      <c r="O115" s="27"/>
      <c r="P115" s="27">
        <v>2.5</v>
      </c>
      <c r="Q115" s="27">
        <v>0.05</v>
      </c>
      <c r="R115" s="2"/>
      <c r="S115" s="8"/>
    </row>
    <row r="116" spans="1:19" s="9" customFormat="1" ht="25.5" customHeight="1">
      <c r="A116" s="59" t="s">
        <v>9</v>
      </c>
      <c r="B116" s="58" t="s">
        <v>96</v>
      </c>
      <c r="C116" s="58" t="s">
        <v>23</v>
      </c>
      <c r="D116" s="58" t="s">
        <v>39</v>
      </c>
      <c r="E116" s="58" t="s">
        <v>52</v>
      </c>
      <c r="F116" s="58" t="s">
        <v>119</v>
      </c>
      <c r="G116" s="57" t="s">
        <v>28</v>
      </c>
      <c r="H116" s="17" t="s">
        <v>2</v>
      </c>
      <c r="I116" s="26">
        <f>SUM(I117:I119)</f>
        <v>0.2</v>
      </c>
      <c r="J116" s="26">
        <f aca="true" t="shared" si="27" ref="J116:R116">SUM(J117:J119)</f>
        <v>0</v>
      </c>
      <c r="K116" s="26">
        <f t="shared" si="27"/>
        <v>0</v>
      </c>
      <c r="L116" s="26">
        <f t="shared" si="27"/>
        <v>0</v>
      </c>
      <c r="M116" s="26">
        <f t="shared" si="27"/>
        <v>0.2</v>
      </c>
      <c r="N116" s="26">
        <f t="shared" si="27"/>
        <v>0</v>
      </c>
      <c r="O116" s="26">
        <f t="shared" si="27"/>
        <v>0</v>
      </c>
      <c r="P116" s="26">
        <f t="shared" si="27"/>
        <v>8.5</v>
      </c>
      <c r="Q116" s="26">
        <f t="shared" si="27"/>
        <v>0.6000000000000001</v>
      </c>
      <c r="R116" s="23">
        <f t="shared" si="27"/>
        <v>2</v>
      </c>
      <c r="S116" s="8"/>
    </row>
    <row r="117" spans="1:19" s="9" customFormat="1" ht="26.25">
      <c r="A117" s="59"/>
      <c r="B117" s="58"/>
      <c r="C117" s="58"/>
      <c r="D117" s="58"/>
      <c r="E117" s="58"/>
      <c r="F117" s="58"/>
      <c r="G117" s="57"/>
      <c r="H117" s="33">
        <v>2015</v>
      </c>
      <c r="I117" s="27">
        <v>0.2</v>
      </c>
      <c r="J117" s="27"/>
      <c r="K117" s="27"/>
      <c r="L117" s="27"/>
      <c r="M117" s="27">
        <v>0.2</v>
      </c>
      <c r="N117" s="27"/>
      <c r="O117" s="27"/>
      <c r="P117" s="27">
        <v>1.5</v>
      </c>
      <c r="Q117" s="27">
        <v>0.2</v>
      </c>
      <c r="R117" s="2">
        <v>2</v>
      </c>
      <c r="S117" s="8"/>
    </row>
    <row r="118" spans="1:19" s="9" customFormat="1" ht="26.25">
      <c r="A118" s="59"/>
      <c r="B118" s="58"/>
      <c r="C118" s="58"/>
      <c r="D118" s="58"/>
      <c r="E118" s="58"/>
      <c r="F118" s="58"/>
      <c r="G118" s="57"/>
      <c r="H118" s="33">
        <v>2016</v>
      </c>
      <c r="I118" s="27">
        <f>SUM(J118:N118)</f>
        <v>0</v>
      </c>
      <c r="J118" s="27"/>
      <c r="K118" s="27"/>
      <c r="L118" s="27"/>
      <c r="M118" s="27"/>
      <c r="N118" s="27"/>
      <c r="O118" s="27"/>
      <c r="P118" s="27">
        <v>3.4</v>
      </c>
      <c r="Q118" s="27">
        <v>0.2</v>
      </c>
      <c r="R118" s="2"/>
      <c r="S118" s="8"/>
    </row>
    <row r="119" spans="1:19" s="9" customFormat="1" ht="26.25">
      <c r="A119" s="59"/>
      <c r="B119" s="58"/>
      <c r="C119" s="58"/>
      <c r="D119" s="58"/>
      <c r="E119" s="58"/>
      <c r="F119" s="58"/>
      <c r="G119" s="57"/>
      <c r="H119" s="33">
        <v>2017</v>
      </c>
      <c r="I119" s="27">
        <f>SUM(J119:N119)</f>
        <v>0</v>
      </c>
      <c r="J119" s="27"/>
      <c r="K119" s="27"/>
      <c r="L119" s="27"/>
      <c r="M119" s="27"/>
      <c r="N119" s="27"/>
      <c r="O119" s="27"/>
      <c r="P119" s="27">
        <v>3.6</v>
      </c>
      <c r="Q119" s="27">
        <v>0.2</v>
      </c>
      <c r="R119" s="2"/>
      <c r="S119" s="8"/>
    </row>
    <row r="120" spans="1:19" s="9" customFormat="1" ht="25.5">
      <c r="A120" s="59" t="s">
        <v>16</v>
      </c>
      <c r="B120" s="58" t="s">
        <v>37</v>
      </c>
      <c r="C120" s="58" t="s">
        <v>23</v>
      </c>
      <c r="D120" s="58" t="s">
        <v>39</v>
      </c>
      <c r="E120" s="58" t="s">
        <v>40</v>
      </c>
      <c r="F120" s="58" t="s">
        <v>120</v>
      </c>
      <c r="G120" s="57" t="s">
        <v>28</v>
      </c>
      <c r="H120" s="17" t="s">
        <v>2</v>
      </c>
      <c r="I120" s="26">
        <f>SUM(I121:I123)</f>
        <v>0</v>
      </c>
      <c r="J120" s="26">
        <f aca="true" t="shared" si="28" ref="J120:R120">SUM(J121:J123)</f>
        <v>0</v>
      </c>
      <c r="K120" s="26">
        <f t="shared" si="28"/>
        <v>0</v>
      </c>
      <c r="L120" s="26">
        <f t="shared" si="28"/>
        <v>0</v>
      </c>
      <c r="M120" s="26">
        <f t="shared" si="28"/>
        <v>0</v>
      </c>
      <c r="N120" s="26">
        <f t="shared" si="28"/>
        <v>0</v>
      </c>
      <c r="O120" s="26">
        <f t="shared" si="28"/>
        <v>0</v>
      </c>
      <c r="P120" s="26">
        <f t="shared" si="28"/>
        <v>24</v>
      </c>
      <c r="Q120" s="26">
        <f t="shared" si="28"/>
        <v>0.6000000000000001</v>
      </c>
      <c r="R120" s="23">
        <f t="shared" si="28"/>
        <v>0</v>
      </c>
      <c r="S120" s="8"/>
    </row>
    <row r="121" spans="1:19" s="9" customFormat="1" ht="26.25">
      <c r="A121" s="59"/>
      <c r="B121" s="58"/>
      <c r="C121" s="58"/>
      <c r="D121" s="58"/>
      <c r="E121" s="58"/>
      <c r="F121" s="58"/>
      <c r="G121" s="57"/>
      <c r="H121" s="33">
        <v>2015</v>
      </c>
      <c r="I121" s="27">
        <f>SUM(J121:N121)</f>
        <v>0</v>
      </c>
      <c r="J121" s="27"/>
      <c r="K121" s="27"/>
      <c r="L121" s="27"/>
      <c r="M121" s="27"/>
      <c r="N121" s="27"/>
      <c r="O121" s="27"/>
      <c r="P121" s="27">
        <v>8</v>
      </c>
      <c r="Q121" s="27">
        <v>0.2</v>
      </c>
      <c r="R121" s="2"/>
      <c r="S121" s="8"/>
    </row>
    <row r="122" spans="1:19" s="9" customFormat="1" ht="26.25">
      <c r="A122" s="59"/>
      <c r="B122" s="58"/>
      <c r="C122" s="58"/>
      <c r="D122" s="58"/>
      <c r="E122" s="58"/>
      <c r="F122" s="58"/>
      <c r="G122" s="57"/>
      <c r="H122" s="33">
        <v>2016</v>
      </c>
      <c r="I122" s="27">
        <f>SUM(J122:N122)</f>
        <v>0</v>
      </c>
      <c r="J122" s="27"/>
      <c r="K122" s="27"/>
      <c r="L122" s="27"/>
      <c r="M122" s="27"/>
      <c r="N122" s="27"/>
      <c r="O122" s="27"/>
      <c r="P122" s="27">
        <v>8</v>
      </c>
      <c r="Q122" s="27">
        <v>0.2</v>
      </c>
      <c r="R122" s="2"/>
      <c r="S122" s="8"/>
    </row>
    <row r="123" spans="1:19" s="9" customFormat="1" ht="26.25">
      <c r="A123" s="59"/>
      <c r="B123" s="58"/>
      <c r="C123" s="58"/>
      <c r="D123" s="58"/>
      <c r="E123" s="58"/>
      <c r="F123" s="58"/>
      <c r="G123" s="57"/>
      <c r="H123" s="33">
        <v>2017</v>
      </c>
      <c r="I123" s="27">
        <f>SUM(J123:N123)</f>
        <v>0</v>
      </c>
      <c r="J123" s="27"/>
      <c r="K123" s="27"/>
      <c r="L123" s="27"/>
      <c r="M123" s="27"/>
      <c r="N123" s="27"/>
      <c r="O123" s="27"/>
      <c r="P123" s="27">
        <v>8</v>
      </c>
      <c r="Q123" s="27">
        <v>0.2</v>
      </c>
      <c r="R123" s="2"/>
      <c r="S123" s="8"/>
    </row>
    <row r="124" spans="1:19" s="9" customFormat="1" ht="26.25" customHeight="1">
      <c r="A124" s="59" t="s">
        <v>17</v>
      </c>
      <c r="B124" s="58" t="s">
        <v>97</v>
      </c>
      <c r="C124" s="58" t="s">
        <v>23</v>
      </c>
      <c r="D124" s="58" t="s">
        <v>39</v>
      </c>
      <c r="E124" s="58" t="s">
        <v>40</v>
      </c>
      <c r="F124" s="58" t="s">
        <v>119</v>
      </c>
      <c r="G124" s="57" t="s">
        <v>28</v>
      </c>
      <c r="H124" s="17" t="s">
        <v>2</v>
      </c>
      <c r="I124" s="26">
        <f>SUM(I125:I127)</f>
        <v>0</v>
      </c>
      <c r="J124" s="26">
        <f aca="true" t="shared" si="29" ref="J124:R124">SUM(J125:J127)</f>
        <v>0</v>
      </c>
      <c r="K124" s="26">
        <f t="shared" si="29"/>
        <v>0</v>
      </c>
      <c r="L124" s="26">
        <f t="shared" si="29"/>
        <v>0</v>
      </c>
      <c r="M124" s="26">
        <f t="shared" si="29"/>
        <v>0</v>
      </c>
      <c r="N124" s="26">
        <f t="shared" si="29"/>
        <v>0</v>
      </c>
      <c r="O124" s="26">
        <f t="shared" si="29"/>
        <v>0</v>
      </c>
      <c r="P124" s="26">
        <f t="shared" si="29"/>
        <v>4.5</v>
      </c>
      <c r="Q124" s="26">
        <f t="shared" si="29"/>
        <v>0.6000000000000001</v>
      </c>
      <c r="R124" s="23">
        <f t="shared" si="29"/>
        <v>0</v>
      </c>
      <c r="S124" s="8"/>
    </row>
    <row r="125" spans="1:19" s="9" customFormat="1" ht="26.25">
      <c r="A125" s="59"/>
      <c r="B125" s="58"/>
      <c r="C125" s="58"/>
      <c r="D125" s="58"/>
      <c r="E125" s="58"/>
      <c r="F125" s="58"/>
      <c r="G125" s="57"/>
      <c r="H125" s="33">
        <v>2015</v>
      </c>
      <c r="I125" s="27">
        <f>SUM(J125:N125)</f>
        <v>0</v>
      </c>
      <c r="J125" s="27"/>
      <c r="K125" s="27"/>
      <c r="L125" s="27"/>
      <c r="M125" s="27"/>
      <c r="N125" s="27"/>
      <c r="O125" s="27"/>
      <c r="P125" s="27">
        <v>1.5</v>
      </c>
      <c r="Q125" s="27">
        <v>0.2</v>
      </c>
      <c r="R125" s="2">
        <v>0</v>
      </c>
      <c r="S125" s="8"/>
    </row>
    <row r="126" spans="1:19" s="9" customFormat="1" ht="26.25">
      <c r="A126" s="59"/>
      <c r="B126" s="58"/>
      <c r="C126" s="58"/>
      <c r="D126" s="58"/>
      <c r="E126" s="58"/>
      <c r="F126" s="58"/>
      <c r="G126" s="57"/>
      <c r="H126" s="33">
        <v>2016</v>
      </c>
      <c r="I126" s="27">
        <f>SUM(J126:N126)</f>
        <v>0</v>
      </c>
      <c r="J126" s="27"/>
      <c r="K126" s="27"/>
      <c r="L126" s="27"/>
      <c r="M126" s="27"/>
      <c r="N126" s="27"/>
      <c r="O126" s="27"/>
      <c r="P126" s="27">
        <v>1.5</v>
      </c>
      <c r="Q126" s="27">
        <v>0.2</v>
      </c>
      <c r="R126" s="2"/>
      <c r="S126" s="8"/>
    </row>
    <row r="127" spans="1:19" s="9" customFormat="1" ht="26.25">
      <c r="A127" s="59"/>
      <c r="B127" s="58"/>
      <c r="C127" s="58"/>
      <c r="D127" s="58"/>
      <c r="E127" s="58"/>
      <c r="F127" s="58"/>
      <c r="G127" s="57"/>
      <c r="H127" s="33">
        <v>2017</v>
      </c>
      <c r="I127" s="27">
        <f>SUM(J127:N127)</f>
        <v>0</v>
      </c>
      <c r="J127" s="27"/>
      <c r="K127" s="27"/>
      <c r="L127" s="27"/>
      <c r="M127" s="27"/>
      <c r="N127" s="27"/>
      <c r="O127" s="27"/>
      <c r="P127" s="27">
        <v>1.5</v>
      </c>
      <c r="Q127" s="27">
        <v>0.2</v>
      </c>
      <c r="R127" s="2"/>
      <c r="S127" s="8"/>
    </row>
    <row r="128" spans="1:19" s="9" customFormat="1" ht="25.5">
      <c r="A128" s="59" t="s">
        <v>33</v>
      </c>
      <c r="B128" s="58" t="s">
        <v>36</v>
      </c>
      <c r="C128" s="58" t="s">
        <v>23</v>
      </c>
      <c r="D128" s="58" t="s">
        <v>39</v>
      </c>
      <c r="E128" s="58" t="s">
        <v>51</v>
      </c>
      <c r="F128" s="58" t="s">
        <v>119</v>
      </c>
      <c r="G128" s="57" t="s">
        <v>28</v>
      </c>
      <c r="H128" s="17" t="s">
        <v>2</v>
      </c>
      <c r="I128" s="26">
        <f>SUM(I129:I131)</f>
        <v>1.5</v>
      </c>
      <c r="J128" s="26">
        <f aca="true" t="shared" si="30" ref="J128:R128">SUM(J129:J131)</f>
        <v>0</v>
      </c>
      <c r="K128" s="26">
        <f t="shared" si="30"/>
        <v>0</v>
      </c>
      <c r="L128" s="26">
        <f t="shared" si="30"/>
        <v>0</v>
      </c>
      <c r="M128" s="26">
        <f t="shared" si="30"/>
        <v>1.5</v>
      </c>
      <c r="N128" s="26">
        <f t="shared" si="30"/>
        <v>0</v>
      </c>
      <c r="O128" s="26">
        <f t="shared" si="30"/>
        <v>0</v>
      </c>
      <c r="P128" s="26">
        <f t="shared" si="30"/>
        <v>6.5</v>
      </c>
      <c r="Q128" s="26">
        <f t="shared" si="30"/>
        <v>0.4</v>
      </c>
      <c r="R128" s="23">
        <f t="shared" si="30"/>
        <v>5</v>
      </c>
      <c r="S128" s="8"/>
    </row>
    <row r="129" spans="1:19" s="9" customFormat="1" ht="26.25">
      <c r="A129" s="59"/>
      <c r="B129" s="58"/>
      <c r="C129" s="58"/>
      <c r="D129" s="58"/>
      <c r="E129" s="58"/>
      <c r="F129" s="58"/>
      <c r="G129" s="57"/>
      <c r="H129" s="33">
        <v>2015</v>
      </c>
      <c r="I129" s="27"/>
      <c r="J129" s="27"/>
      <c r="K129" s="27"/>
      <c r="L129" s="27"/>
      <c r="M129" s="27"/>
      <c r="N129" s="27"/>
      <c r="O129" s="27"/>
      <c r="P129" s="27"/>
      <c r="Q129" s="27"/>
      <c r="R129" s="2"/>
      <c r="S129" s="8"/>
    </row>
    <row r="130" spans="1:19" s="9" customFormat="1" ht="26.25">
      <c r="A130" s="59"/>
      <c r="B130" s="58"/>
      <c r="C130" s="58"/>
      <c r="D130" s="58"/>
      <c r="E130" s="58"/>
      <c r="F130" s="58"/>
      <c r="G130" s="57"/>
      <c r="H130" s="33">
        <v>2016</v>
      </c>
      <c r="I130" s="27">
        <f>SUM(J130:N130)</f>
        <v>1.5</v>
      </c>
      <c r="J130" s="27"/>
      <c r="K130" s="27"/>
      <c r="L130" s="27"/>
      <c r="M130" s="27">
        <v>1.5</v>
      </c>
      <c r="N130" s="27"/>
      <c r="O130" s="27"/>
      <c r="P130" s="27">
        <v>3</v>
      </c>
      <c r="Q130" s="27">
        <v>0.2</v>
      </c>
      <c r="R130" s="2">
        <v>5</v>
      </c>
      <c r="S130" s="8"/>
    </row>
    <row r="131" spans="1:19" s="9" customFormat="1" ht="26.25">
      <c r="A131" s="59"/>
      <c r="B131" s="58"/>
      <c r="C131" s="58"/>
      <c r="D131" s="58"/>
      <c r="E131" s="58"/>
      <c r="F131" s="58"/>
      <c r="G131" s="57"/>
      <c r="H131" s="33">
        <v>2017</v>
      </c>
      <c r="I131" s="27">
        <f>SUM(J131:N131)</f>
        <v>0</v>
      </c>
      <c r="J131" s="27"/>
      <c r="K131" s="27"/>
      <c r="L131" s="27"/>
      <c r="M131" s="27"/>
      <c r="N131" s="27"/>
      <c r="O131" s="27"/>
      <c r="P131" s="27">
        <v>3.5</v>
      </c>
      <c r="Q131" s="27">
        <v>0.2</v>
      </c>
      <c r="R131" s="2"/>
      <c r="S131" s="8"/>
    </row>
    <row r="132" spans="1:19" s="9" customFormat="1" ht="38.25" customHeight="1">
      <c r="A132" s="59" t="s">
        <v>35</v>
      </c>
      <c r="B132" s="58" t="s">
        <v>98</v>
      </c>
      <c r="C132" s="58" t="s">
        <v>23</v>
      </c>
      <c r="D132" s="58" t="s">
        <v>39</v>
      </c>
      <c r="E132" s="58" t="s">
        <v>56</v>
      </c>
      <c r="F132" s="58" t="s">
        <v>119</v>
      </c>
      <c r="G132" s="57" t="s">
        <v>28</v>
      </c>
      <c r="H132" s="17" t="s">
        <v>2</v>
      </c>
      <c r="I132" s="26">
        <f aca="true" t="shared" si="31" ref="I132:R132">SUM(I133:I135)</f>
        <v>5</v>
      </c>
      <c r="J132" s="26">
        <f t="shared" si="31"/>
        <v>0</v>
      </c>
      <c r="K132" s="26">
        <f t="shared" si="31"/>
        <v>0</v>
      </c>
      <c r="L132" s="26">
        <f t="shared" si="31"/>
        <v>0</v>
      </c>
      <c r="M132" s="26">
        <f t="shared" si="31"/>
        <v>5</v>
      </c>
      <c r="N132" s="26">
        <f t="shared" si="31"/>
        <v>0</v>
      </c>
      <c r="O132" s="26">
        <f t="shared" si="31"/>
        <v>0</v>
      </c>
      <c r="P132" s="26">
        <f t="shared" si="31"/>
        <v>19</v>
      </c>
      <c r="Q132" s="26">
        <f t="shared" si="31"/>
        <v>0.9</v>
      </c>
      <c r="R132" s="23">
        <f t="shared" si="31"/>
        <v>10</v>
      </c>
      <c r="S132" s="8"/>
    </row>
    <row r="133" spans="1:19" s="9" customFormat="1" ht="38.25" customHeight="1">
      <c r="A133" s="59"/>
      <c r="B133" s="58"/>
      <c r="C133" s="58"/>
      <c r="D133" s="58"/>
      <c r="E133" s="58"/>
      <c r="F133" s="58"/>
      <c r="G133" s="57"/>
      <c r="H133" s="33">
        <v>2015</v>
      </c>
      <c r="I133" s="27">
        <v>5</v>
      </c>
      <c r="J133" s="27"/>
      <c r="K133" s="27"/>
      <c r="L133" s="27"/>
      <c r="M133" s="27">
        <v>5</v>
      </c>
      <c r="N133" s="27"/>
      <c r="O133" s="27"/>
      <c r="P133" s="27">
        <v>3</v>
      </c>
      <c r="Q133" s="27">
        <v>0.1</v>
      </c>
      <c r="R133" s="2">
        <v>3</v>
      </c>
      <c r="S133" s="8"/>
    </row>
    <row r="134" spans="1:19" s="9" customFormat="1" ht="38.25" customHeight="1">
      <c r="A134" s="59"/>
      <c r="B134" s="58"/>
      <c r="C134" s="58"/>
      <c r="D134" s="58"/>
      <c r="E134" s="58"/>
      <c r="F134" s="58"/>
      <c r="G134" s="57"/>
      <c r="H134" s="33">
        <v>2016</v>
      </c>
      <c r="I134" s="27">
        <f>SUM(J134:N134)</f>
        <v>0</v>
      </c>
      <c r="J134" s="27"/>
      <c r="K134" s="27"/>
      <c r="L134" s="27"/>
      <c r="M134" s="27"/>
      <c r="N134" s="27"/>
      <c r="O134" s="27"/>
      <c r="P134" s="27">
        <v>8</v>
      </c>
      <c r="Q134" s="27">
        <v>0.4</v>
      </c>
      <c r="R134" s="2">
        <v>7</v>
      </c>
      <c r="S134" s="8"/>
    </row>
    <row r="135" spans="1:19" s="9" customFormat="1" ht="38.25" customHeight="1">
      <c r="A135" s="59"/>
      <c r="B135" s="58"/>
      <c r="C135" s="58"/>
      <c r="D135" s="58"/>
      <c r="E135" s="58"/>
      <c r="F135" s="58"/>
      <c r="G135" s="57"/>
      <c r="H135" s="33">
        <v>2017</v>
      </c>
      <c r="I135" s="27">
        <f>SUM(J135:N135)</f>
        <v>0</v>
      </c>
      <c r="J135" s="27"/>
      <c r="K135" s="27"/>
      <c r="L135" s="27"/>
      <c r="M135" s="27"/>
      <c r="N135" s="27"/>
      <c r="O135" s="27"/>
      <c r="P135" s="27">
        <v>8</v>
      </c>
      <c r="Q135" s="27">
        <v>0.4</v>
      </c>
      <c r="R135" s="2"/>
      <c r="S135" s="8"/>
    </row>
    <row r="136" spans="1:19" s="9" customFormat="1" ht="25.5">
      <c r="A136" s="59" t="s">
        <v>50</v>
      </c>
      <c r="B136" s="58" t="s">
        <v>38</v>
      </c>
      <c r="C136" s="58" t="s">
        <v>23</v>
      </c>
      <c r="D136" s="58" t="s">
        <v>39</v>
      </c>
      <c r="E136" s="58" t="s">
        <v>41</v>
      </c>
      <c r="F136" s="58" t="s">
        <v>120</v>
      </c>
      <c r="G136" s="57" t="s">
        <v>28</v>
      </c>
      <c r="H136" s="17" t="s">
        <v>2</v>
      </c>
      <c r="I136" s="26">
        <f>SUM(I137:I139)</f>
        <v>0</v>
      </c>
      <c r="J136" s="26">
        <f aca="true" t="shared" si="32" ref="J136:R136">SUM(J137:J139)</f>
        <v>0</v>
      </c>
      <c r="K136" s="26">
        <f t="shared" si="32"/>
        <v>0</v>
      </c>
      <c r="L136" s="26">
        <f t="shared" si="32"/>
        <v>0</v>
      </c>
      <c r="M136" s="26">
        <f t="shared" si="32"/>
        <v>0</v>
      </c>
      <c r="N136" s="26">
        <f t="shared" si="32"/>
        <v>0</v>
      </c>
      <c r="O136" s="26">
        <f t="shared" si="32"/>
        <v>0</v>
      </c>
      <c r="P136" s="26">
        <f t="shared" si="32"/>
        <v>13.5</v>
      </c>
      <c r="Q136" s="26">
        <f t="shared" si="32"/>
        <v>0.6000000000000001</v>
      </c>
      <c r="R136" s="23">
        <f t="shared" si="32"/>
        <v>0</v>
      </c>
      <c r="S136" s="8"/>
    </row>
    <row r="137" spans="1:19" s="9" customFormat="1" ht="26.25">
      <c r="A137" s="59"/>
      <c r="B137" s="58"/>
      <c r="C137" s="58"/>
      <c r="D137" s="58"/>
      <c r="E137" s="58"/>
      <c r="F137" s="58"/>
      <c r="G137" s="57"/>
      <c r="H137" s="33">
        <v>2015</v>
      </c>
      <c r="I137" s="27">
        <f>SUM(J137:N137)</f>
        <v>0</v>
      </c>
      <c r="J137" s="27"/>
      <c r="K137" s="27"/>
      <c r="L137" s="27"/>
      <c r="M137" s="27"/>
      <c r="N137" s="27"/>
      <c r="O137" s="27"/>
      <c r="P137" s="27">
        <v>4.5</v>
      </c>
      <c r="Q137" s="27">
        <v>0.2</v>
      </c>
      <c r="R137" s="2"/>
      <c r="S137" s="8"/>
    </row>
    <row r="138" spans="1:19" s="9" customFormat="1" ht="26.25">
      <c r="A138" s="59"/>
      <c r="B138" s="58"/>
      <c r="C138" s="58"/>
      <c r="D138" s="58"/>
      <c r="E138" s="58"/>
      <c r="F138" s="58"/>
      <c r="G138" s="57"/>
      <c r="H138" s="33">
        <v>2016</v>
      </c>
      <c r="I138" s="27">
        <f>SUM(J138:N138)</f>
        <v>0</v>
      </c>
      <c r="J138" s="27"/>
      <c r="K138" s="27"/>
      <c r="L138" s="27"/>
      <c r="M138" s="27"/>
      <c r="N138" s="27"/>
      <c r="O138" s="27"/>
      <c r="P138" s="27">
        <v>4.5</v>
      </c>
      <c r="Q138" s="27">
        <v>0.2</v>
      </c>
      <c r="R138" s="2"/>
      <c r="S138" s="8"/>
    </row>
    <row r="139" spans="1:19" s="9" customFormat="1" ht="26.25">
      <c r="A139" s="59"/>
      <c r="B139" s="58"/>
      <c r="C139" s="58"/>
      <c r="D139" s="58"/>
      <c r="E139" s="58"/>
      <c r="F139" s="58"/>
      <c r="G139" s="57"/>
      <c r="H139" s="33">
        <v>2017</v>
      </c>
      <c r="I139" s="27">
        <f>SUM(J139:N139)</f>
        <v>0</v>
      </c>
      <c r="J139" s="27"/>
      <c r="K139" s="27"/>
      <c r="L139" s="27"/>
      <c r="M139" s="27"/>
      <c r="N139" s="27"/>
      <c r="O139" s="27"/>
      <c r="P139" s="27">
        <v>4.5</v>
      </c>
      <c r="Q139" s="27">
        <v>0.2</v>
      </c>
      <c r="R139" s="2"/>
      <c r="S139" s="8"/>
    </row>
    <row r="140" spans="1:19" s="9" customFormat="1" ht="37.5" customHeight="1">
      <c r="A140" s="59" t="s">
        <v>53</v>
      </c>
      <c r="B140" s="58" t="s">
        <v>118</v>
      </c>
      <c r="C140" s="58" t="s">
        <v>22</v>
      </c>
      <c r="D140" s="58" t="s">
        <v>99</v>
      </c>
      <c r="E140" s="58" t="s">
        <v>144</v>
      </c>
      <c r="F140" s="58" t="s">
        <v>119</v>
      </c>
      <c r="G140" s="57" t="s">
        <v>28</v>
      </c>
      <c r="H140" s="17" t="s">
        <v>2</v>
      </c>
      <c r="I140" s="26">
        <f>SUM(I141:I143)</f>
        <v>14</v>
      </c>
      <c r="J140" s="26">
        <f aca="true" t="shared" si="33" ref="J140:R140">SUM(J141:J143)</f>
        <v>0</v>
      </c>
      <c r="K140" s="26">
        <f t="shared" si="33"/>
        <v>0</v>
      </c>
      <c r="L140" s="26">
        <f t="shared" si="33"/>
        <v>0</v>
      </c>
      <c r="M140" s="26">
        <f t="shared" si="33"/>
        <v>14</v>
      </c>
      <c r="N140" s="26">
        <f t="shared" si="33"/>
        <v>0</v>
      </c>
      <c r="O140" s="26">
        <f t="shared" si="33"/>
        <v>7.5</v>
      </c>
      <c r="P140" s="26">
        <f t="shared" si="33"/>
        <v>0</v>
      </c>
      <c r="Q140" s="26">
        <f t="shared" si="33"/>
        <v>0.21000000000000002</v>
      </c>
      <c r="R140" s="23">
        <f t="shared" si="33"/>
        <v>7</v>
      </c>
      <c r="S140" s="8"/>
    </row>
    <row r="141" spans="1:19" s="9" customFormat="1" ht="37.5" customHeight="1">
      <c r="A141" s="59"/>
      <c r="B141" s="58"/>
      <c r="C141" s="58"/>
      <c r="D141" s="58"/>
      <c r="E141" s="58"/>
      <c r="F141" s="58"/>
      <c r="G141" s="57"/>
      <c r="H141" s="33">
        <v>2015</v>
      </c>
      <c r="I141" s="27">
        <v>2</v>
      </c>
      <c r="J141" s="27"/>
      <c r="K141" s="27">
        <v>0</v>
      </c>
      <c r="L141" s="27"/>
      <c r="M141" s="27">
        <v>2</v>
      </c>
      <c r="N141" s="27"/>
      <c r="O141" s="27">
        <v>1.5</v>
      </c>
      <c r="P141" s="27"/>
      <c r="Q141" s="27">
        <v>0.05</v>
      </c>
      <c r="R141" s="2">
        <v>7</v>
      </c>
      <c r="S141" s="8"/>
    </row>
    <row r="142" spans="1:19" s="9" customFormat="1" ht="37.5" customHeight="1">
      <c r="A142" s="59"/>
      <c r="B142" s="58"/>
      <c r="C142" s="58"/>
      <c r="D142" s="58"/>
      <c r="E142" s="58"/>
      <c r="F142" s="58"/>
      <c r="G142" s="57"/>
      <c r="H142" s="33">
        <v>2016</v>
      </c>
      <c r="I142" s="81">
        <v>6</v>
      </c>
      <c r="J142" s="27"/>
      <c r="K142" s="27"/>
      <c r="L142" s="27"/>
      <c r="M142" s="27">
        <v>6</v>
      </c>
      <c r="N142" s="27"/>
      <c r="O142" s="27">
        <v>3</v>
      </c>
      <c r="P142" s="27"/>
      <c r="Q142" s="27">
        <v>0.08</v>
      </c>
      <c r="R142" s="2">
        <v>0</v>
      </c>
      <c r="S142" s="8"/>
    </row>
    <row r="143" spans="1:19" s="9" customFormat="1" ht="37.5" customHeight="1">
      <c r="A143" s="59"/>
      <c r="B143" s="58"/>
      <c r="C143" s="58"/>
      <c r="D143" s="58"/>
      <c r="E143" s="58"/>
      <c r="F143" s="58"/>
      <c r="G143" s="57"/>
      <c r="H143" s="33">
        <v>2017</v>
      </c>
      <c r="I143" s="81">
        <v>6</v>
      </c>
      <c r="J143" s="27"/>
      <c r="K143" s="27"/>
      <c r="L143" s="27"/>
      <c r="M143" s="27">
        <v>6</v>
      </c>
      <c r="N143" s="27"/>
      <c r="O143" s="27">
        <v>3</v>
      </c>
      <c r="P143" s="27"/>
      <c r="Q143" s="27">
        <v>0.08</v>
      </c>
      <c r="R143" s="2"/>
      <c r="S143" s="8"/>
    </row>
    <row r="144" spans="1:19" s="9" customFormat="1" ht="26.25" customHeight="1">
      <c r="A144" s="59" t="s">
        <v>57</v>
      </c>
      <c r="B144" s="58" t="s">
        <v>100</v>
      </c>
      <c r="C144" s="58" t="s">
        <v>23</v>
      </c>
      <c r="D144" s="58" t="s">
        <v>99</v>
      </c>
      <c r="E144" s="58" t="s">
        <v>60</v>
      </c>
      <c r="F144" s="58" t="s">
        <v>59</v>
      </c>
      <c r="G144" s="57" t="s">
        <v>28</v>
      </c>
      <c r="H144" s="17" t="s">
        <v>2</v>
      </c>
      <c r="I144" s="26">
        <f>SUM(I145:I147)</f>
        <v>0</v>
      </c>
      <c r="J144" s="26">
        <f aca="true" t="shared" si="34" ref="J144:Q144">SUM(J145:J147)</f>
        <v>0</v>
      </c>
      <c r="K144" s="26">
        <f t="shared" si="34"/>
        <v>0</v>
      </c>
      <c r="L144" s="26">
        <f t="shared" si="34"/>
        <v>0</v>
      </c>
      <c r="M144" s="26">
        <f t="shared" si="34"/>
        <v>0</v>
      </c>
      <c r="N144" s="26">
        <f t="shared" si="34"/>
        <v>0</v>
      </c>
      <c r="O144" s="26">
        <f t="shared" si="34"/>
        <v>0.15000000000000002</v>
      </c>
      <c r="P144" s="26">
        <f t="shared" si="34"/>
        <v>0</v>
      </c>
      <c r="Q144" s="26">
        <f t="shared" si="34"/>
        <v>0.06</v>
      </c>
      <c r="R144" s="23">
        <f>SUM(R145:R147)</f>
        <v>0</v>
      </c>
      <c r="S144" s="8"/>
    </row>
    <row r="145" spans="1:19" s="9" customFormat="1" ht="26.25">
      <c r="A145" s="59"/>
      <c r="B145" s="58"/>
      <c r="C145" s="58"/>
      <c r="D145" s="58"/>
      <c r="E145" s="58"/>
      <c r="F145" s="58"/>
      <c r="G145" s="57"/>
      <c r="H145" s="33">
        <v>2015</v>
      </c>
      <c r="I145" s="27">
        <v>0</v>
      </c>
      <c r="J145" s="27"/>
      <c r="K145" s="27">
        <v>0</v>
      </c>
      <c r="L145" s="27"/>
      <c r="M145" s="27"/>
      <c r="N145" s="27"/>
      <c r="O145" s="27">
        <v>0.05</v>
      </c>
      <c r="P145" s="27"/>
      <c r="Q145" s="27">
        <v>0.02</v>
      </c>
      <c r="R145" s="2">
        <v>0</v>
      </c>
      <c r="S145" s="8"/>
    </row>
    <row r="146" spans="1:19" s="9" customFormat="1" ht="26.25">
      <c r="A146" s="59"/>
      <c r="B146" s="58"/>
      <c r="C146" s="58"/>
      <c r="D146" s="58"/>
      <c r="E146" s="58"/>
      <c r="F146" s="58"/>
      <c r="G146" s="57"/>
      <c r="H146" s="33">
        <v>2016</v>
      </c>
      <c r="I146" s="27">
        <f>SUM(J146:N146)</f>
        <v>0</v>
      </c>
      <c r="J146" s="27"/>
      <c r="K146" s="27"/>
      <c r="L146" s="27"/>
      <c r="M146" s="27"/>
      <c r="N146" s="27"/>
      <c r="O146" s="27">
        <v>0.05</v>
      </c>
      <c r="P146" s="27"/>
      <c r="Q146" s="27">
        <v>0.02</v>
      </c>
      <c r="R146" s="2"/>
      <c r="S146" s="8"/>
    </row>
    <row r="147" spans="1:19" s="9" customFormat="1" ht="26.25">
      <c r="A147" s="59"/>
      <c r="B147" s="58"/>
      <c r="C147" s="58"/>
      <c r="D147" s="58"/>
      <c r="E147" s="58"/>
      <c r="F147" s="58"/>
      <c r="G147" s="57"/>
      <c r="H147" s="33">
        <v>2017</v>
      </c>
      <c r="I147" s="27">
        <f>SUM(J147:N147)</f>
        <v>0</v>
      </c>
      <c r="J147" s="27"/>
      <c r="K147" s="27"/>
      <c r="L147" s="27"/>
      <c r="M147" s="27"/>
      <c r="N147" s="27"/>
      <c r="O147" s="27">
        <v>0.05</v>
      </c>
      <c r="P147" s="27"/>
      <c r="Q147" s="27">
        <v>0.02</v>
      </c>
      <c r="R147" s="2"/>
      <c r="S147" s="8"/>
    </row>
    <row r="148" spans="1:19" s="41" customFormat="1" ht="33.75" customHeight="1">
      <c r="A148" s="59" t="s">
        <v>95</v>
      </c>
      <c r="B148" s="58" t="s">
        <v>145</v>
      </c>
      <c r="C148" s="58" t="s">
        <v>23</v>
      </c>
      <c r="D148" s="58" t="s">
        <v>146</v>
      </c>
      <c r="E148" s="58" t="s">
        <v>111</v>
      </c>
      <c r="F148" s="58" t="s">
        <v>103</v>
      </c>
      <c r="G148" s="57" t="s">
        <v>28</v>
      </c>
      <c r="H148" s="35" t="s">
        <v>2</v>
      </c>
      <c r="I148" s="36">
        <v>0.3</v>
      </c>
      <c r="J148" s="36"/>
      <c r="K148" s="36">
        <f>K149+K150+K151</f>
        <v>0</v>
      </c>
      <c r="L148" s="36"/>
      <c r="M148" s="36">
        <f>M149+M150+M151</f>
        <v>0.3</v>
      </c>
      <c r="N148" s="36"/>
      <c r="O148" s="36">
        <v>0.9</v>
      </c>
      <c r="P148" s="36"/>
      <c r="Q148" s="36">
        <v>0.06</v>
      </c>
      <c r="R148" s="42">
        <v>1</v>
      </c>
      <c r="S148" s="40"/>
    </row>
    <row r="149" spans="1:19" s="9" customFormat="1" ht="33.75" customHeight="1">
      <c r="A149" s="59"/>
      <c r="B149" s="58"/>
      <c r="C149" s="58"/>
      <c r="D149" s="58"/>
      <c r="E149" s="58"/>
      <c r="F149" s="58"/>
      <c r="G149" s="57"/>
      <c r="H149" s="33">
        <v>2015</v>
      </c>
      <c r="I149" s="27">
        <v>0.3</v>
      </c>
      <c r="J149" s="27"/>
      <c r="K149" s="27"/>
      <c r="L149" s="27"/>
      <c r="M149" s="27">
        <v>0.3</v>
      </c>
      <c r="N149" s="27"/>
      <c r="O149" s="27">
        <v>0.3</v>
      </c>
      <c r="P149" s="27"/>
      <c r="Q149" s="27">
        <v>0.02</v>
      </c>
      <c r="R149" s="2">
        <v>1</v>
      </c>
      <c r="S149" s="8"/>
    </row>
    <row r="150" spans="1:19" s="9" customFormat="1" ht="33.75" customHeight="1">
      <c r="A150" s="59"/>
      <c r="B150" s="58"/>
      <c r="C150" s="58"/>
      <c r="D150" s="58"/>
      <c r="E150" s="58"/>
      <c r="F150" s="58"/>
      <c r="G150" s="57"/>
      <c r="H150" s="33">
        <v>2016</v>
      </c>
      <c r="I150" s="27"/>
      <c r="J150" s="27"/>
      <c r="K150" s="27"/>
      <c r="L150" s="27"/>
      <c r="M150" s="27"/>
      <c r="N150" s="27"/>
      <c r="O150" s="27">
        <v>0.3</v>
      </c>
      <c r="P150" s="27"/>
      <c r="Q150" s="27">
        <v>0.02</v>
      </c>
      <c r="R150" s="2"/>
      <c r="S150" s="8"/>
    </row>
    <row r="151" spans="1:19" s="9" customFormat="1" ht="33.75" customHeight="1">
      <c r="A151" s="59"/>
      <c r="B151" s="58"/>
      <c r="C151" s="58"/>
      <c r="D151" s="58"/>
      <c r="E151" s="58"/>
      <c r="F151" s="58"/>
      <c r="G151" s="57"/>
      <c r="H151" s="33">
        <v>2017</v>
      </c>
      <c r="I151" s="27"/>
      <c r="J151" s="27"/>
      <c r="K151" s="27"/>
      <c r="L151" s="27"/>
      <c r="M151" s="27"/>
      <c r="N151" s="27"/>
      <c r="O151" s="27">
        <v>0.3</v>
      </c>
      <c r="P151" s="27"/>
      <c r="Q151" s="27">
        <v>0.02</v>
      </c>
      <c r="R151" s="2"/>
      <c r="S151" s="8"/>
    </row>
    <row r="152" spans="1:19" s="41" customFormat="1" ht="33.75" customHeight="1">
      <c r="A152" s="59" t="s">
        <v>115</v>
      </c>
      <c r="B152" s="58" t="s">
        <v>147</v>
      </c>
      <c r="C152" s="58" t="s">
        <v>23</v>
      </c>
      <c r="D152" s="58" t="s">
        <v>148</v>
      </c>
      <c r="E152" s="58" t="s">
        <v>149</v>
      </c>
      <c r="F152" s="58" t="s">
        <v>103</v>
      </c>
      <c r="G152" s="57" t="s">
        <v>28</v>
      </c>
      <c r="H152" s="35" t="s">
        <v>2</v>
      </c>
      <c r="I152" s="36">
        <v>0.3</v>
      </c>
      <c r="J152" s="36"/>
      <c r="K152" s="36">
        <f>K153+K154+K155</f>
        <v>0</v>
      </c>
      <c r="L152" s="36"/>
      <c r="M152" s="36">
        <f>M153+M154+M155</f>
        <v>0.3</v>
      </c>
      <c r="N152" s="36"/>
      <c r="O152" s="36">
        <v>2.4</v>
      </c>
      <c r="P152" s="36"/>
      <c r="Q152" s="36">
        <v>0.06</v>
      </c>
      <c r="R152" s="42">
        <v>1</v>
      </c>
      <c r="S152" s="40"/>
    </row>
    <row r="153" spans="1:19" s="9" customFormat="1" ht="33.75" customHeight="1">
      <c r="A153" s="59"/>
      <c r="B153" s="58"/>
      <c r="C153" s="58"/>
      <c r="D153" s="58"/>
      <c r="E153" s="58"/>
      <c r="F153" s="58"/>
      <c r="G153" s="57"/>
      <c r="H153" s="33">
        <v>2015</v>
      </c>
      <c r="I153" s="27">
        <v>0.3</v>
      </c>
      <c r="J153" s="27"/>
      <c r="K153" s="27"/>
      <c r="L153" s="27"/>
      <c r="M153" s="27">
        <v>0.3</v>
      </c>
      <c r="N153" s="27"/>
      <c r="O153" s="27">
        <v>0.8</v>
      </c>
      <c r="P153" s="27"/>
      <c r="Q153" s="27">
        <v>0.02</v>
      </c>
      <c r="R153" s="2">
        <v>1</v>
      </c>
      <c r="S153" s="8"/>
    </row>
    <row r="154" spans="1:19" s="9" customFormat="1" ht="33.75" customHeight="1">
      <c r="A154" s="59"/>
      <c r="B154" s="58"/>
      <c r="C154" s="58"/>
      <c r="D154" s="58"/>
      <c r="E154" s="58"/>
      <c r="F154" s="58"/>
      <c r="G154" s="57"/>
      <c r="H154" s="33">
        <v>2016</v>
      </c>
      <c r="I154" s="27"/>
      <c r="J154" s="27"/>
      <c r="K154" s="27"/>
      <c r="L154" s="27"/>
      <c r="M154" s="27"/>
      <c r="N154" s="27"/>
      <c r="O154" s="27">
        <v>0.8</v>
      </c>
      <c r="P154" s="27"/>
      <c r="Q154" s="27">
        <v>0.02</v>
      </c>
      <c r="R154" s="2"/>
      <c r="S154" s="8"/>
    </row>
    <row r="155" spans="1:19" s="9" customFormat="1" ht="33.75" customHeight="1">
      <c r="A155" s="59"/>
      <c r="B155" s="58"/>
      <c r="C155" s="58"/>
      <c r="D155" s="58"/>
      <c r="E155" s="58"/>
      <c r="F155" s="58"/>
      <c r="G155" s="57"/>
      <c r="H155" s="33">
        <v>2017</v>
      </c>
      <c r="I155" s="27"/>
      <c r="J155" s="27"/>
      <c r="K155" s="27"/>
      <c r="L155" s="27"/>
      <c r="M155" s="27"/>
      <c r="N155" s="27"/>
      <c r="O155" s="27">
        <v>0.8</v>
      </c>
      <c r="P155" s="27"/>
      <c r="Q155" s="27">
        <v>0.02</v>
      </c>
      <c r="R155" s="2"/>
      <c r="S155" s="8"/>
    </row>
    <row r="156" spans="1:19" s="41" customFormat="1" ht="25.5" customHeight="1">
      <c r="A156" s="59" t="s">
        <v>109</v>
      </c>
      <c r="B156" s="58" t="s">
        <v>150</v>
      </c>
      <c r="C156" s="58" t="s">
        <v>23</v>
      </c>
      <c r="D156" s="58" t="s">
        <v>99</v>
      </c>
      <c r="E156" s="58" t="s">
        <v>151</v>
      </c>
      <c r="F156" s="58" t="s">
        <v>103</v>
      </c>
      <c r="G156" s="57" t="s">
        <v>28</v>
      </c>
      <c r="H156" s="35" t="s">
        <v>2</v>
      </c>
      <c r="I156" s="36">
        <v>0.3</v>
      </c>
      <c r="J156" s="36"/>
      <c r="K156" s="36">
        <f>K157+K158+K159</f>
        <v>0</v>
      </c>
      <c r="L156" s="36"/>
      <c r="M156" s="36">
        <f>M157+M158+M159</f>
        <v>0.3</v>
      </c>
      <c r="N156" s="36"/>
      <c r="O156" s="36">
        <v>3.3</v>
      </c>
      <c r="P156" s="36"/>
      <c r="Q156" s="36">
        <v>0.06</v>
      </c>
      <c r="R156" s="42">
        <v>2</v>
      </c>
      <c r="S156" s="40"/>
    </row>
    <row r="157" spans="1:19" s="9" customFormat="1" ht="26.25">
      <c r="A157" s="59"/>
      <c r="B157" s="58"/>
      <c r="C157" s="58"/>
      <c r="D157" s="58"/>
      <c r="E157" s="58"/>
      <c r="F157" s="58"/>
      <c r="G157" s="57"/>
      <c r="H157" s="33">
        <v>2015</v>
      </c>
      <c r="I157" s="27">
        <v>0.3</v>
      </c>
      <c r="J157" s="27"/>
      <c r="K157" s="27"/>
      <c r="L157" s="27"/>
      <c r="M157" s="27">
        <v>0.3</v>
      </c>
      <c r="N157" s="27"/>
      <c r="O157" s="27">
        <v>1.1</v>
      </c>
      <c r="P157" s="27"/>
      <c r="Q157" s="27">
        <v>0.02</v>
      </c>
      <c r="R157" s="2">
        <v>2</v>
      </c>
      <c r="S157" s="8"/>
    </row>
    <row r="158" spans="1:19" s="9" customFormat="1" ht="26.25">
      <c r="A158" s="59"/>
      <c r="B158" s="58"/>
      <c r="C158" s="58"/>
      <c r="D158" s="58"/>
      <c r="E158" s="58"/>
      <c r="F158" s="58"/>
      <c r="G158" s="57"/>
      <c r="H158" s="33">
        <v>2016</v>
      </c>
      <c r="I158" s="27"/>
      <c r="J158" s="27"/>
      <c r="K158" s="27"/>
      <c r="L158" s="27"/>
      <c r="M158" s="27"/>
      <c r="N158" s="27"/>
      <c r="O158" s="27">
        <v>1.1</v>
      </c>
      <c r="P158" s="27"/>
      <c r="Q158" s="27">
        <v>0.02</v>
      </c>
      <c r="R158" s="2"/>
      <c r="S158" s="8"/>
    </row>
    <row r="159" spans="1:19" s="9" customFormat="1" ht="26.25">
      <c r="A159" s="59"/>
      <c r="B159" s="58"/>
      <c r="C159" s="58"/>
      <c r="D159" s="58"/>
      <c r="E159" s="58"/>
      <c r="F159" s="58"/>
      <c r="G159" s="57"/>
      <c r="H159" s="33">
        <v>2017</v>
      </c>
      <c r="I159" s="27"/>
      <c r="J159" s="27"/>
      <c r="K159" s="27"/>
      <c r="L159" s="27"/>
      <c r="M159" s="27"/>
      <c r="N159" s="27"/>
      <c r="O159" s="27">
        <v>1.1</v>
      </c>
      <c r="P159" s="27"/>
      <c r="Q159" s="27">
        <v>0.02</v>
      </c>
      <c r="R159" s="2"/>
      <c r="S159" s="8"/>
    </row>
    <row r="160" spans="1:19" s="41" customFormat="1" ht="25.5" customHeight="1">
      <c r="A160" s="59" t="s">
        <v>110</v>
      </c>
      <c r="B160" s="58" t="s">
        <v>152</v>
      </c>
      <c r="C160" s="58" t="s">
        <v>23</v>
      </c>
      <c r="D160" s="58" t="s">
        <v>99</v>
      </c>
      <c r="E160" s="58" t="s">
        <v>153</v>
      </c>
      <c r="F160" s="58" t="s">
        <v>103</v>
      </c>
      <c r="G160" s="57" t="s">
        <v>28</v>
      </c>
      <c r="H160" s="35" t="s">
        <v>2</v>
      </c>
      <c r="I160" s="36">
        <v>0.3</v>
      </c>
      <c r="J160" s="36"/>
      <c r="K160" s="36">
        <f>K161+K162+K163</f>
        <v>0</v>
      </c>
      <c r="L160" s="36"/>
      <c r="M160" s="36">
        <f>M161+M162+M163</f>
        <v>0.3</v>
      </c>
      <c r="N160" s="36"/>
      <c r="O160" s="36">
        <v>6</v>
      </c>
      <c r="P160" s="36"/>
      <c r="Q160" s="36">
        <v>0.3</v>
      </c>
      <c r="R160" s="42">
        <v>1</v>
      </c>
      <c r="S160" s="40"/>
    </row>
    <row r="161" spans="1:19" s="9" customFormat="1" ht="26.25">
      <c r="A161" s="59"/>
      <c r="B161" s="58"/>
      <c r="C161" s="58"/>
      <c r="D161" s="58"/>
      <c r="E161" s="58"/>
      <c r="F161" s="58"/>
      <c r="G161" s="57"/>
      <c r="H161" s="33">
        <v>2015</v>
      </c>
      <c r="I161" s="27">
        <v>0.3</v>
      </c>
      <c r="J161" s="27"/>
      <c r="K161" s="27"/>
      <c r="L161" s="27"/>
      <c r="M161" s="27">
        <v>0.3</v>
      </c>
      <c r="N161" s="27"/>
      <c r="O161" s="27">
        <v>2</v>
      </c>
      <c r="P161" s="27"/>
      <c r="Q161" s="27">
        <v>0.1</v>
      </c>
      <c r="R161" s="2">
        <v>1</v>
      </c>
      <c r="S161" s="8"/>
    </row>
    <row r="162" spans="1:19" s="9" customFormat="1" ht="26.25">
      <c r="A162" s="59"/>
      <c r="B162" s="58"/>
      <c r="C162" s="58"/>
      <c r="D162" s="58"/>
      <c r="E162" s="58"/>
      <c r="F162" s="58"/>
      <c r="G162" s="57"/>
      <c r="H162" s="33">
        <v>2016</v>
      </c>
      <c r="I162" s="27"/>
      <c r="J162" s="27"/>
      <c r="K162" s="27"/>
      <c r="L162" s="27"/>
      <c r="M162" s="27"/>
      <c r="N162" s="27"/>
      <c r="O162" s="27">
        <v>2</v>
      </c>
      <c r="P162" s="27"/>
      <c r="Q162" s="27">
        <v>0.1</v>
      </c>
      <c r="R162" s="2"/>
      <c r="S162" s="8"/>
    </row>
    <row r="163" spans="1:19" s="9" customFormat="1" ht="26.25">
      <c r="A163" s="59"/>
      <c r="B163" s="58"/>
      <c r="C163" s="58"/>
      <c r="D163" s="58"/>
      <c r="E163" s="58"/>
      <c r="F163" s="58"/>
      <c r="G163" s="57"/>
      <c r="H163" s="33">
        <v>2017</v>
      </c>
      <c r="I163" s="27"/>
      <c r="J163" s="27"/>
      <c r="K163" s="27"/>
      <c r="L163" s="27"/>
      <c r="M163" s="27"/>
      <c r="N163" s="27"/>
      <c r="O163" s="27">
        <v>2</v>
      </c>
      <c r="P163" s="27"/>
      <c r="Q163" s="27">
        <v>0.1</v>
      </c>
      <c r="R163" s="2"/>
      <c r="S163" s="8"/>
    </row>
    <row r="164" spans="1:19" s="9" customFormat="1" ht="25.5">
      <c r="A164" s="62" t="s">
        <v>116</v>
      </c>
      <c r="B164" s="63"/>
      <c r="C164" s="63"/>
      <c r="D164" s="63"/>
      <c r="E164" s="63"/>
      <c r="F164" s="63"/>
      <c r="G164" s="63"/>
      <c r="H164" s="17" t="s">
        <v>2</v>
      </c>
      <c r="I164" s="26">
        <f>I112+I116+I120+I124+I128+I132+I136+I140+I144+I148+I152+I156+I160</f>
        <v>21.900000000000002</v>
      </c>
      <c r="J164" s="26"/>
      <c r="K164" s="26">
        <f>K112+K116+K120+K124+K128+K132+K136+K140+K144+K148+K152+K156+K160</f>
        <v>0</v>
      </c>
      <c r="L164" s="26"/>
      <c r="M164" s="26">
        <f>M112+M116+M120+M124+M128+M132+M136+M140+M144+M148+M152+M156+M160</f>
        <v>21.900000000000002</v>
      </c>
      <c r="N164" s="26"/>
      <c r="O164" s="26">
        <f>O112+O116+O120+O124+O128+O132+O136+O140+O144+O148+O152+O156+O160</f>
        <v>20.25</v>
      </c>
      <c r="P164" s="26">
        <f>P112+P116+P120+P124+P128+P132+P136+P140+P144+P148+P152+P156+P160</f>
        <v>83.5</v>
      </c>
      <c r="Q164" s="26">
        <f>Q112+Q116+Q120+Q124+Q128+Q132+Q136+Q140+Q144+Q148+Q152+Q156+Q160</f>
        <v>4.599999999999999</v>
      </c>
      <c r="R164" s="23">
        <f>R112+R116+R120+R124+R128+R132+R136+R140+R144+R148+R152+R156+R160</f>
        <v>29</v>
      </c>
      <c r="S164" s="8"/>
    </row>
    <row r="165" spans="1:19" ht="26.25">
      <c r="A165" s="59"/>
      <c r="B165" s="63"/>
      <c r="C165" s="63"/>
      <c r="D165" s="63"/>
      <c r="E165" s="63"/>
      <c r="F165" s="63"/>
      <c r="G165" s="63"/>
      <c r="H165" s="33">
        <v>2015</v>
      </c>
      <c r="I165" s="27">
        <f>I113+I117+I121+I125+I129+I133+I137+I141+I145+I149+I153+I157+I161</f>
        <v>8.4</v>
      </c>
      <c r="J165" s="27">
        <f aca="true" t="shared" si="35" ref="J165:R165">J113+J117+J121+J125+J129+J133+J137+J141+J145+J149+J153+J157+J161</f>
        <v>0</v>
      </c>
      <c r="K165" s="27">
        <f t="shared" si="35"/>
        <v>0</v>
      </c>
      <c r="L165" s="27">
        <f t="shared" si="35"/>
        <v>0</v>
      </c>
      <c r="M165" s="27">
        <f t="shared" si="35"/>
        <v>8.4</v>
      </c>
      <c r="N165" s="27">
        <f t="shared" si="35"/>
        <v>0</v>
      </c>
      <c r="O165" s="27">
        <f t="shared" si="35"/>
        <v>5.75</v>
      </c>
      <c r="P165" s="27">
        <f t="shared" si="35"/>
        <v>21</v>
      </c>
      <c r="Q165" s="27">
        <f t="shared" si="35"/>
        <v>1.1800000000000002</v>
      </c>
      <c r="R165" s="29">
        <f t="shared" si="35"/>
        <v>17</v>
      </c>
      <c r="S165" s="7"/>
    </row>
    <row r="166" spans="1:19" ht="26.25">
      <c r="A166" s="59"/>
      <c r="B166" s="63"/>
      <c r="C166" s="63"/>
      <c r="D166" s="63"/>
      <c r="E166" s="63"/>
      <c r="F166" s="63"/>
      <c r="G166" s="63"/>
      <c r="H166" s="33">
        <v>2016</v>
      </c>
      <c r="I166" s="27">
        <f aca="true" t="shared" si="36" ref="I166:R167">I114+I118+I122+I126+I130+I134+I138+I142+I146+I150+I154+I158+I162</f>
        <v>7.5</v>
      </c>
      <c r="J166" s="27">
        <f t="shared" si="36"/>
        <v>0</v>
      </c>
      <c r="K166" s="27">
        <f t="shared" si="36"/>
        <v>0</v>
      </c>
      <c r="L166" s="27">
        <f t="shared" si="36"/>
        <v>0</v>
      </c>
      <c r="M166" s="27">
        <f t="shared" si="36"/>
        <v>7.5</v>
      </c>
      <c r="N166" s="27">
        <f t="shared" si="36"/>
        <v>0</v>
      </c>
      <c r="O166" s="27">
        <f t="shared" si="36"/>
        <v>7.25</v>
      </c>
      <c r="P166" s="27">
        <f t="shared" si="36"/>
        <v>30.9</v>
      </c>
      <c r="Q166" s="27">
        <f t="shared" si="36"/>
        <v>1.7100000000000002</v>
      </c>
      <c r="R166" s="29">
        <f t="shared" si="36"/>
        <v>12</v>
      </c>
      <c r="S166" s="7"/>
    </row>
    <row r="167" spans="1:19" ht="26.25">
      <c r="A167" s="59"/>
      <c r="B167" s="63"/>
      <c r="C167" s="63"/>
      <c r="D167" s="63"/>
      <c r="E167" s="63"/>
      <c r="F167" s="63"/>
      <c r="G167" s="63"/>
      <c r="H167" s="33">
        <v>2017</v>
      </c>
      <c r="I167" s="27">
        <f t="shared" si="36"/>
        <v>6</v>
      </c>
      <c r="J167" s="27">
        <f t="shared" si="36"/>
        <v>0</v>
      </c>
      <c r="K167" s="27">
        <f t="shared" si="36"/>
        <v>0</v>
      </c>
      <c r="L167" s="27">
        <f t="shared" si="36"/>
        <v>0</v>
      </c>
      <c r="M167" s="27">
        <f t="shared" si="36"/>
        <v>6</v>
      </c>
      <c r="N167" s="27">
        <f t="shared" si="36"/>
        <v>0</v>
      </c>
      <c r="O167" s="27">
        <f t="shared" si="36"/>
        <v>7.25</v>
      </c>
      <c r="P167" s="27">
        <f t="shared" si="36"/>
        <v>31.6</v>
      </c>
      <c r="Q167" s="27">
        <f t="shared" si="36"/>
        <v>1.7100000000000002</v>
      </c>
      <c r="R167" s="29">
        <f t="shared" si="36"/>
        <v>0</v>
      </c>
      <c r="S167" s="7"/>
    </row>
    <row r="168" spans="1:19" ht="25.5">
      <c r="A168" s="64" t="s">
        <v>11</v>
      </c>
      <c r="B168" s="65"/>
      <c r="C168" s="65"/>
      <c r="D168" s="65"/>
      <c r="E168" s="65"/>
      <c r="F168" s="65"/>
      <c r="G168" s="65"/>
      <c r="H168" s="17" t="s">
        <v>2</v>
      </c>
      <c r="I168" s="26">
        <f>I164</f>
        <v>21.900000000000002</v>
      </c>
      <c r="J168" s="26"/>
      <c r="K168" s="26">
        <f>K112+K116+K120+K124+K128+K132+K136+K140+K144+K148+K152+K156+K160</f>
        <v>0</v>
      </c>
      <c r="L168" s="26"/>
      <c r="M168" s="26">
        <f>M112+M116+M120+M124+M128+M132+M136+M140+M144+M148+M152+M156+M160</f>
        <v>21.900000000000002</v>
      </c>
      <c r="N168" s="26"/>
      <c r="O168" s="26">
        <v>20.25</v>
      </c>
      <c r="P168" s="26">
        <f>P169+P170+P171</f>
        <v>83.5</v>
      </c>
      <c r="Q168" s="26">
        <f>Q169+Q170+Q171</f>
        <v>4.6000000000000005</v>
      </c>
      <c r="R168" s="23">
        <f>R169+R170</f>
        <v>29</v>
      </c>
      <c r="S168" s="7"/>
    </row>
    <row r="169" spans="1:19" ht="26.25">
      <c r="A169" s="64"/>
      <c r="B169" s="65"/>
      <c r="C169" s="65"/>
      <c r="D169" s="65"/>
      <c r="E169" s="65"/>
      <c r="F169" s="65"/>
      <c r="G169" s="65"/>
      <c r="H169" s="33">
        <v>2015</v>
      </c>
      <c r="I169" s="27">
        <f>I165</f>
        <v>8.4</v>
      </c>
      <c r="J169" s="27">
        <f aca="true" t="shared" si="37" ref="J169:R169">J165</f>
        <v>0</v>
      </c>
      <c r="K169" s="27">
        <f t="shared" si="37"/>
        <v>0</v>
      </c>
      <c r="L169" s="27">
        <f t="shared" si="37"/>
        <v>0</v>
      </c>
      <c r="M169" s="27">
        <f t="shared" si="37"/>
        <v>8.4</v>
      </c>
      <c r="N169" s="27">
        <f t="shared" si="37"/>
        <v>0</v>
      </c>
      <c r="O169" s="27">
        <f t="shared" si="37"/>
        <v>5.75</v>
      </c>
      <c r="P169" s="27">
        <f t="shared" si="37"/>
        <v>21</v>
      </c>
      <c r="Q169" s="27">
        <f t="shared" si="37"/>
        <v>1.1800000000000002</v>
      </c>
      <c r="R169" s="29">
        <f t="shared" si="37"/>
        <v>17</v>
      </c>
      <c r="S169" s="3"/>
    </row>
    <row r="170" spans="1:19" ht="26.25">
      <c r="A170" s="64"/>
      <c r="B170" s="65"/>
      <c r="C170" s="65"/>
      <c r="D170" s="65"/>
      <c r="E170" s="65"/>
      <c r="F170" s="65"/>
      <c r="G170" s="65"/>
      <c r="H170" s="33">
        <v>2016</v>
      </c>
      <c r="I170" s="27">
        <f aca="true" t="shared" si="38" ref="I170:R171">I166</f>
        <v>7.5</v>
      </c>
      <c r="J170" s="27">
        <f t="shared" si="38"/>
        <v>0</v>
      </c>
      <c r="K170" s="27">
        <f t="shared" si="38"/>
        <v>0</v>
      </c>
      <c r="L170" s="27">
        <f t="shared" si="38"/>
        <v>0</v>
      </c>
      <c r="M170" s="27">
        <f t="shared" si="38"/>
        <v>7.5</v>
      </c>
      <c r="N170" s="27">
        <f t="shared" si="38"/>
        <v>0</v>
      </c>
      <c r="O170" s="27">
        <f t="shared" si="38"/>
        <v>7.25</v>
      </c>
      <c r="P170" s="27">
        <f t="shared" si="38"/>
        <v>30.9</v>
      </c>
      <c r="Q170" s="27">
        <f t="shared" si="38"/>
        <v>1.7100000000000002</v>
      </c>
      <c r="R170" s="29">
        <f t="shared" si="38"/>
        <v>12</v>
      </c>
      <c r="S170" s="7"/>
    </row>
    <row r="171" spans="1:19" ht="26.25">
      <c r="A171" s="64"/>
      <c r="B171" s="65"/>
      <c r="C171" s="65"/>
      <c r="D171" s="65"/>
      <c r="E171" s="65"/>
      <c r="F171" s="65"/>
      <c r="G171" s="65"/>
      <c r="H171" s="33">
        <v>2017</v>
      </c>
      <c r="I171" s="27">
        <f t="shared" si="38"/>
        <v>6</v>
      </c>
      <c r="J171" s="27">
        <f t="shared" si="38"/>
        <v>0</v>
      </c>
      <c r="K171" s="27">
        <f t="shared" si="38"/>
        <v>0</v>
      </c>
      <c r="L171" s="27">
        <f t="shared" si="38"/>
        <v>0</v>
      </c>
      <c r="M171" s="27">
        <f t="shared" si="38"/>
        <v>6</v>
      </c>
      <c r="N171" s="27">
        <f t="shared" si="38"/>
        <v>0</v>
      </c>
      <c r="O171" s="27">
        <f t="shared" si="38"/>
        <v>7.25</v>
      </c>
      <c r="P171" s="27">
        <f t="shared" si="38"/>
        <v>31.6</v>
      </c>
      <c r="Q171" s="27">
        <f t="shared" si="38"/>
        <v>1.7100000000000002</v>
      </c>
      <c r="R171" s="29">
        <f t="shared" si="38"/>
        <v>0</v>
      </c>
      <c r="S171" s="7"/>
    </row>
    <row r="172" spans="1:19" s="9" customFormat="1" ht="25.5">
      <c r="A172" s="62" t="s">
        <v>101</v>
      </c>
      <c r="B172" s="63"/>
      <c r="C172" s="63"/>
      <c r="D172" s="63"/>
      <c r="E172" s="63"/>
      <c r="F172" s="63"/>
      <c r="G172" s="63"/>
      <c r="H172" s="17" t="s">
        <v>2</v>
      </c>
      <c r="I172" s="26">
        <f>I50+I103+I164</f>
        <v>70</v>
      </c>
      <c r="J172" s="26"/>
      <c r="K172" s="26">
        <f>K50+K103+K164</f>
        <v>0</v>
      </c>
      <c r="L172" s="26"/>
      <c r="M172" s="26">
        <f>M50+M103+M164</f>
        <v>70</v>
      </c>
      <c r="N172" s="26"/>
      <c r="O172" s="26">
        <f>O50+O103+O164</f>
        <v>170.15</v>
      </c>
      <c r="P172" s="26">
        <f>P164</f>
        <v>83.5</v>
      </c>
      <c r="Q172" s="26">
        <f>Q50+Q103+Q164</f>
        <v>12.169999999999998</v>
      </c>
      <c r="R172" s="28">
        <f>R50+R103+R164</f>
        <v>65</v>
      </c>
      <c r="S172" s="8"/>
    </row>
    <row r="173" spans="1:19" s="9" customFormat="1" ht="26.25">
      <c r="A173" s="63"/>
      <c r="B173" s="63"/>
      <c r="C173" s="63"/>
      <c r="D173" s="63"/>
      <c r="E173" s="63"/>
      <c r="F173" s="63"/>
      <c r="G173" s="63"/>
      <c r="H173" s="24">
        <v>2015</v>
      </c>
      <c r="I173" s="30">
        <f>I51+I104+I165</f>
        <v>25.5</v>
      </c>
      <c r="J173" s="30">
        <f>J51+J104+J165</f>
        <v>0</v>
      </c>
      <c r="K173" s="30">
        <f>K51+K104+K165</f>
        <v>0</v>
      </c>
      <c r="L173" s="30">
        <f>L51+L104+L165</f>
        <v>0</v>
      </c>
      <c r="M173" s="30">
        <f>M51+M104+M165</f>
        <v>25.5</v>
      </c>
      <c r="N173" s="30">
        <f>N51+N104+N165</f>
        <v>0</v>
      </c>
      <c r="O173" s="30">
        <f>O51+O104+O165</f>
        <v>49.55</v>
      </c>
      <c r="P173" s="30">
        <f>P51+P104+P165</f>
        <v>21</v>
      </c>
      <c r="Q173" s="30">
        <f>Q51+Q104+Q165</f>
        <v>3.52</v>
      </c>
      <c r="R173" s="31">
        <f>R51+R104+R165</f>
        <v>45</v>
      </c>
      <c r="S173" s="8"/>
    </row>
    <row r="174" spans="1:19" s="9" customFormat="1" ht="26.25">
      <c r="A174" s="63"/>
      <c r="B174" s="63"/>
      <c r="C174" s="63"/>
      <c r="D174" s="63"/>
      <c r="E174" s="63"/>
      <c r="F174" s="63"/>
      <c r="G174" s="63"/>
      <c r="H174" s="24">
        <v>2016</v>
      </c>
      <c r="I174" s="30">
        <f aca="true" t="shared" si="39" ref="I174:R175">I52+I105+I166</f>
        <v>23</v>
      </c>
      <c r="J174" s="30">
        <f t="shared" si="39"/>
        <v>0</v>
      </c>
      <c r="K174" s="30">
        <f t="shared" si="39"/>
        <v>0</v>
      </c>
      <c r="L174" s="30">
        <f t="shared" si="39"/>
        <v>0</v>
      </c>
      <c r="M174" s="30">
        <f t="shared" si="39"/>
        <v>23</v>
      </c>
      <c r="N174" s="30">
        <f t="shared" si="39"/>
        <v>0</v>
      </c>
      <c r="O174" s="30">
        <f t="shared" si="39"/>
        <v>58.55</v>
      </c>
      <c r="P174" s="30">
        <f t="shared" si="39"/>
        <v>30.9</v>
      </c>
      <c r="Q174" s="30">
        <f t="shared" si="39"/>
        <v>4.3</v>
      </c>
      <c r="R174" s="31">
        <f t="shared" si="39"/>
        <v>19</v>
      </c>
      <c r="S174" s="8"/>
    </row>
    <row r="175" spans="1:19" s="9" customFormat="1" ht="26.25">
      <c r="A175" s="63"/>
      <c r="B175" s="63"/>
      <c r="C175" s="63"/>
      <c r="D175" s="63"/>
      <c r="E175" s="63"/>
      <c r="F175" s="63"/>
      <c r="G175" s="63"/>
      <c r="H175" s="24">
        <v>2017</v>
      </c>
      <c r="I175" s="30">
        <f t="shared" si="39"/>
        <v>21.5</v>
      </c>
      <c r="J175" s="30">
        <f t="shared" si="39"/>
        <v>0</v>
      </c>
      <c r="K175" s="30">
        <f t="shared" si="39"/>
        <v>0</v>
      </c>
      <c r="L175" s="30">
        <f t="shared" si="39"/>
        <v>0</v>
      </c>
      <c r="M175" s="30">
        <f t="shared" si="39"/>
        <v>21.5</v>
      </c>
      <c r="N175" s="30">
        <f t="shared" si="39"/>
        <v>0</v>
      </c>
      <c r="O175" s="30">
        <f t="shared" si="39"/>
        <v>62.05</v>
      </c>
      <c r="P175" s="30">
        <f t="shared" si="39"/>
        <v>31.6</v>
      </c>
      <c r="Q175" s="30">
        <f t="shared" si="39"/>
        <v>4.3500000000000005</v>
      </c>
      <c r="R175" s="31">
        <f t="shared" si="39"/>
        <v>1</v>
      </c>
      <c r="S175" s="8"/>
    </row>
    <row r="176" spans="1:19" s="9" customFormat="1" ht="25.5">
      <c r="A176" s="64" t="s">
        <v>11</v>
      </c>
      <c r="B176" s="65"/>
      <c r="C176" s="65"/>
      <c r="D176" s="65"/>
      <c r="E176" s="65"/>
      <c r="F176" s="65"/>
      <c r="G176" s="65"/>
      <c r="H176" s="17" t="s">
        <v>2</v>
      </c>
      <c r="I176" s="26">
        <f>I54+I107+I168</f>
        <v>70</v>
      </c>
      <c r="J176" s="26"/>
      <c r="K176" s="26">
        <f>K172</f>
        <v>0</v>
      </c>
      <c r="L176" s="26"/>
      <c r="M176" s="26">
        <f>M54+M107+M168</f>
        <v>70</v>
      </c>
      <c r="N176" s="26"/>
      <c r="O176" s="26">
        <f>O54+O107+O168</f>
        <v>170.15</v>
      </c>
      <c r="P176" s="26">
        <f>P168</f>
        <v>83.5</v>
      </c>
      <c r="Q176" s="26">
        <f>Q54+Q107+Q168</f>
        <v>12.170000000000002</v>
      </c>
      <c r="R176" s="28">
        <f>R177+R178+R179</f>
        <v>65</v>
      </c>
      <c r="S176" s="8"/>
    </row>
    <row r="177" spans="1:19" s="9" customFormat="1" ht="26.25">
      <c r="A177" s="64"/>
      <c r="B177" s="65"/>
      <c r="C177" s="65"/>
      <c r="D177" s="65"/>
      <c r="E177" s="65"/>
      <c r="F177" s="65"/>
      <c r="G177" s="65"/>
      <c r="H177" s="24">
        <v>2015</v>
      </c>
      <c r="I177" s="30">
        <f>I173</f>
        <v>25.5</v>
      </c>
      <c r="J177" s="30">
        <f aca="true" t="shared" si="40" ref="J177:R177">J173</f>
        <v>0</v>
      </c>
      <c r="K177" s="30">
        <f t="shared" si="40"/>
        <v>0</v>
      </c>
      <c r="L177" s="30">
        <f t="shared" si="40"/>
        <v>0</v>
      </c>
      <c r="M177" s="30">
        <f t="shared" si="40"/>
        <v>25.5</v>
      </c>
      <c r="N177" s="30">
        <f t="shared" si="40"/>
        <v>0</v>
      </c>
      <c r="O177" s="30">
        <f t="shared" si="40"/>
        <v>49.55</v>
      </c>
      <c r="P177" s="30">
        <f t="shared" si="40"/>
        <v>21</v>
      </c>
      <c r="Q177" s="30">
        <f t="shared" si="40"/>
        <v>3.52</v>
      </c>
      <c r="R177" s="31">
        <f t="shared" si="40"/>
        <v>45</v>
      </c>
      <c r="S177" s="8"/>
    </row>
    <row r="178" spans="1:19" s="9" customFormat="1" ht="26.25">
      <c r="A178" s="64"/>
      <c r="B178" s="65"/>
      <c r="C178" s="65"/>
      <c r="D178" s="65"/>
      <c r="E178" s="65"/>
      <c r="F178" s="65"/>
      <c r="G178" s="65"/>
      <c r="H178" s="24">
        <v>2016</v>
      </c>
      <c r="I178" s="30">
        <f aca="true" t="shared" si="41" ref="I178:R179">I174</f>
        <v>23</v>
      </c>
      <c r="J178" s="30">
        <f t="shared" si="41"/>
        <v>0</v>
      </c>
      <c r="K178" s="30">
        <f t="shared" si="41"/>
        <v>0</v>
      </c>
      <c r="L178" s="30">
        <f t="shared" si="41"/>
        <v>0</v>
      </c>
      <c r="M178" s="30">
        <f t="shared" si="41"/>
        <v>23</v>
      </c>
      <c r="N178" s="30">
        <f t="shared" si="41"/>
        <v>0</v>
      </c>
      <c r="O178" s="30">
        <f t="shared" si="41"/>
        <v>58.55</v>
      </c>
      <c r="P178" s="30">
        <f t="shared" si="41"/>
        <v>30.9</v>
      </c>
      <c r="Q178" s="30">
        <f t="shared" si="41"/>
        <v>4.3</v>
      </c>
      <c r="R178" s="31">
        <f t="shared" si="41"/>
        <v>19</v>
      </c>
      <c r="S178" s="8"/>
    </row>
    <row r="179" spans="1:19" s="9" customFormat="1" ht="26.25">
      <c r="A179" s="64"/>
      <c r="B179" s="65"/>
      <c r="C179" s="65"/>
      <c r="D179" s="65"/>
      <c r="E179" s="65"/>
      <c r="F179" s="65"/>
      <c r="G179" s="65"/>
      <c r="H179" s="24">
        <v>2017</v>
      </c>
      <c r="I179" s="30">
        <f t="shared" si="41"/>
        <v>21.5</v>
      </c>
      <c r="J179" s="30">
        <f t="shared" si="41"/>
        <v>0</v>
      </c>
      <c r="K179" s="30">
        <f t="shared" si="41"/>
        <v>0</v>
      </c>
      <c r="L179" s="30">
        <f t="shared" si="41"/>
        <v>0</v>
      </c>
      <c r="M179" s="30">
        <f t="shared" si="41"/>
        <v>21.5</v>
      </c>
      <c r="N179" s="30">
        <f t="shared" si="41"/>
        <v>0</v>
      </c>
      <c r="O179" s="30">
        <f t="shared" si="41"/>
        <v>62.05</v>
      </c>
      <c r="P179" s="30">
        <f t="shared" si="41"/>
        <v>31.6</v>
      </c>
      <c r="Q179" s="30">
        <f t="shared" si="41"/>
        <v>4.3500000000000005</v>
      </c>
      <c r="R179" s="31">
        <f t="shared" si="41"/>
        <v>1</v>
      </c>
      <c r="S179" s="8"/>
    </row>
    <row r="180" spans="1:19" s="9" customFormat="1" ht="25.5">
      <c r="A180" s="60" t="s">
        <v>12</v>
      </c>
      <c r="B180" s="61"/>
      <c r="C180" s="61"/>
      <c r="D180" s="61"/>
      <c r="E180" s="61"/>
      <c r="F180" s="61"/>
      <c r="G180" s="61"/>
      <c r="H180" s="17" t="s">
        <v>2</v>
      </c>
      <c r="I180" s="26">
        <f>I58+I111+I172</f>
        <v>70</v>
      </c>
      <c r="J180" s="26"/>
      <c r="K180" s="26">
        <f>K58+K111+K172</f>
        <v>0</v>
      </c>
      <c r="L180" s="26"/>
      <c r="M180" s="26">
        <f>M58+M111+M172</f>
        <v>70</v>
      </c>
      <c r="N180" s="26"/>
      <c r="O180" s="26">
        <f>O58+O111+O172</f>
        <v>170.15</v>
      </c>
      <c r="P180" s="26">
        <f>P172</f>
        <v>83.5</v>
      </c>
      <c r="Q180" s="26">
        <f>Q58+Q111+Q172</f>
        <v>12.169999999999998</v>
      </c>
      <c r="R180" s="28">
        <f>R58+R111+R172</f>
        <v>65</v>
      </c>
      <c r="S180" s="8"/>
    </row>
    <row r="181" spans="1:19" ht="26.25">
      <c r="A181" s="60"/>
      <c r="B181" s="61"/>
      <c r="C181" s="61"/>
      <c r="D181" s="61"/>
      <c r="E181" s="61"/>
      <c r="F181" s="61"/>
      <c r="G181" s="61"/>
      <c r="H181" s="33">
        <v>2015</v>
      </c>
      <c r="I181" s="30">
        <f>I173</f>
        <v>25.5</v>
      </c>
      <c r="J181" s="30">
        <f aca="true" t="shared" si="42" ref="J181:R181">J173</f>
        <v>0</v>
      </c>
      <c r="K181" s="30">
        <f t="shared" si="42"/>
        <v>0</v>
      </c>
      <c r="L181" s="30">
        <f t="shared" si="42"/>
        <v>0</v>
      </c>
      <c r="M181" s="30">
        <f t="shared" si="42"/>
        <v>25.5</v>
      </c>
      <c r="N181" s="30">
        <f t="shared" si="42"/>
        <v>0</v>
      </c>
      <c r="O181" s="30">
        <f t="shared" si="42"/>
        <v>49.55</v>
      </c>
      <c r="P181" s="30">
        <f t="shared" si="42"/>
        <v>21</v>
      </c>
      <c r="Q181" s="30">
        <f t="shared" si="42"/>
        <v>3.52</v>
      </c>
      <c r="R181" s="31">
        <f t="shared" si="42"/>
        <v>45</v>
      </c>
      <c r="S181" s="7"/>
    </row>
    <row r="182" spans="1:19" ht="26.25">
      <c r="A182" s="60"/>
      <c r="B182" s="61"/>
      <c r="C182" s="61"/>
      <c r="D182" s="61"/>
      <c r="E182" s="61"/>
      <c r="F182" s="61"/>
      <c r="G182" s="61"/>
      <c r="H182" s="33">
        <v>2016</v>
      </c>
      <c r="I182" s="30">
        <f aca="true" t="shared" si="43" ref="I182:R183">I174</f>
        <v>23</v>
      </c>
      <c r="J182" s="30">
        <f t="shared" si="43"/>
        <v>0</v>
      </c>
      <c r="K182" s="30">
        <f t="shared" si="43"/>
        <v>0</v>
      </c>
      <c r="L182" s="30">
        <f t="shared" si="43"/>
        <v>0</v>
      </c>
      <c r="M182" s="30">
        <f t="shared" si="43"/>
        <v>23</v>
      </c>
      <c r="N182" s="30">
        <f t="shared" si="43"/>
        <v>0</v>
      </c>
      <c r="O182" s="30">
        <f t="shared" si="43"/>
        <v>58.55</v>
      </c>
      <c r="P182" s="30">
        <f t="shared" si="43"/>
        <v>30.9</v>
      </c>
      <c r="Q182" s="30">
        <f t="shared" si="43"/>
        <v>4.3</v>
      </c>
      <c r="R182" s="31">
        <f t="shared" si="43"/>
        <v>19</v>
      </c>
      <c r="S182" s="7"/>
    </row>
    <row r="183" spans="1:19" ht="26.25">
      <c r="A183" s="60"/>
      <c r="B183" s="61"/>
      <c r="C183" s="61"/>
      <c r="D183" s="61"/>
      <c r="E183" s="61"/>
      <c r="F183" s="61"/>
      <c r="G183" s="61"/>
      <c r="H183" s="33">
        <v>2017</v>
      </c>
      <c r="I183" s="30">
        <f t="shared" si="43"/>
        <v>21.5</v>
      </c>
      <c r="J183" s="30">
        <f t="shared" si="43"/>
        <v>0</v>
      </c>
      <c r="K183" s="30">
        <f t="shared" si="43"/>
        <v>0</v>
      </c>
      <c r="L183" s="30">
        <f t="shared" si="43"/>
        <v>0</v>
      </c>
      <c r="M183" s="30">
        <f t="shared" si="43"/>
        <v>21.5</v>
      </c>
      <c r="N183" s="30">
        <f t="shared" si="43"/>
        <v>0</v>
      </c>
      <c r="O183" s="30">
        <f t="shared" si="43"/>
        <v>62.05</v>
      </c>
      <c r="P183" s="30">
        <f t="shared" si="43"/>
        <v>31.6</v>
      </c>
      <c r="Q183" s="30">
        <f t="shared" si="43"/>
        <v>4.3500000000000005</v>
      </c>
      <c r="R183" s="31">
        <f t="shared" si="43"/>
        <v>1</v>
      </c>
      <c r="S183" s="7"/>
    </row>
    <row r="184" spans="1:19" ht="26.25" customHeight="1">
      <c r="A184" s="66" t="s">
        <v>11</v>
      </c>
      <c r="B184" s="67"/>
      <c r="C184" s="67"/>
      <c r="D184" s="67"/>
      <c r="E184" s="67"/>
      <c r="F184" s="67"/>
      <c r="G184" s="67"/>
      <c r="H184" s="17" t="s">
        <v>2</v>
      </c>
      <c r="I184" s="26">
        <f>I62+I115+I176</f>
        <v>70</v>
      </c>
      <c r="J184" s="26"/>
      <c r="K184" s="26">
        <f>K62+K115+K176</f>
        <v>0</v>
      </c>
      <c r="L184" s="26"/>
      <c r="M184" s="26">
        <f>M62+M115+M176</f>
        <v>70</v>
      </c>
      <c r="N184" s="26"/>
      <c r="O184" s="26">
        <f>O54+O107+O168</f>
        <v>170.15</v>
      </c>
      <c r="P184" s="26">
        <f>P176</f>
        <v>83.5</v>
      </c>
      <c r="Q184" s="26">
        <f>Q185+Q186+Q187</f>
        <v>12.170000000000002</v>
      </c>
      <c r="R184" s="28">
        <f>R62+R115+R176</f>
        <v>65</v>
      </c>
      <c r="S184" s="7"/>
    </row>
    <row r="185" spans="1:19" ht="26.25" customHeight="1">
      <c r="A185" s="66"/>
      <c r="B185" s="67"/>
      <c r="C185" s="67"/>
      <c r="D185" s="67"/>
      <c r="E185" s="67"/>
      <c r="F185" s="67"/>
      <c r="G185" s="67"/>
      <c r="H185" s="33">
        <v>2015</v>
      </c>
      <c r="I185" s="30">
        <f>I177</f>
        <v>25.5</v>
      </c>
      <c r="J185" s="30">
        <f aca="true" t="shared" si="44" ref="J185:R185">J177</f>
        <v>0</v>
      </c>
      <c r="K185" s="30">
        <f t="shared" si="44"/>
        <v>0</v>
      </c>
      <c r="L185" s="30">
        <f t="shared" si="44"/>
        <v>0</v>
      </c>
      <c r="M185" s="30">
        <f t="shared" si="44"/>
        <v>25.5</v>
      </c>
      <c r="N185" s="30">
        <f t="shared" si="44"/>
        <v>0</v>
      </c>
      <c r="O185" s="30">
        <f t="shared" si="44"/>
        <v>49.55</v>
      </c>
      <c r="P185" s="30">
        <f t="shared" si="44"/>
        <v>21</v>
      </c>
      <c r="Q185" s="30">
        <f t="shared" si="44"/>
        <v>3.52</v>
      </c>
      <c r="R185" s="31">
        <f t="shared" si="44"/>
        <v>45</v>
      </c>
      <c r="S185" s="7"/>
    </row>
    <row r="186" spans="1:19" ht="26.25" customHeight="1">
      <c r="A186" s="66"/>
      <c r="B186" s="67"/>
      <c r="C186" s="67"/>
      <c r="D186" s="67"/>
      <c r="E186" s="67"/>
      <c r="F186" s="67"/>
      <c r="G186" s="67"/>
      <c r="H186" s="33">
        <v>2016</v>
      </c>
      <c r="I186" s="30">
        <f aca="true" t="shared" si="45" ref="I186:R187">I178</f>
        <v>23</v>
      </c>
      <c r="J186" s="30">
        <f t="shared" si="45"/>
        <v>0</v>
      </c>
      <c r="K186" s="30">
        <f t="shared" si="45"/>
        <v>0</v>
      </c>
      <c r="L186" s="30">
        <f t="shared" si="45"/>
        <v>0</v>
      </c>
      <c r="M186" s="30">
        <f t="shared" si="45"/>
        <v>23</v>
      </c>
      <c r="N186" s="30">
        <f t="shared" si="45"/>
        <v>0</v>
      </c>
      <c r="O186" s="30">
        <f t="shared" si="45"/>
        <v>58.55</v>
      </c>
      <c r="P186" s="30">
        <f t="shared" si="45"/>
        <v>30.9</v>
      </c>
      <c r="Q186" s="30">
        <f t="shared" si="45"/>
        <v>4.3</v>
      </c>
      <c r="R186" s="31">
        <f t="shared" si="45"/>
        <v>19</v>
      </c>
      <c r="S186" s="7"/>
    </row>
    <row r="187" spans="1:19" ht="27" customHeight="1">
      <c r="A187" s="66"/>
      <c r="B187" s="67"/>
      <c r="C187" s="67"/>
      <c r="D187" s="67"/>
      <c r="E187" s="67"/>
      <c r="F187" s="67"/>
      <c r="G187" s="67"/>
      <c r="H187" s="33">
        <v>2017</v>
      </c>
      <c r="I187" s="30">
        <f t="shared" si="45"/>
        <v>21.5</v>
      </c>
      <c r="J187" s="30">
        <f t="shared" si="45"/>
        <v>0</v>
      </c>
      <c r="K187" s="30">
        <f t="shared" si="45"/>
        <v>0</v>
      </c>
      <c r="L187" s="30">
        <f t="shared" si="45"/>
        <v>0</v>
      </c>
      <c r="M187" s="30">
        <f t="shared" si="45"/>
        <v>21.5</v>
      </c>
      <c r="N187" s="30">
        <f t="shared" si="45"/>
        <v>0</v>
      </c>
      <c r="O187" s="30">
        <f t="shared" si="45"/>
        <v>62.05</v>
      </c>
      <c r="P187" s="30">
        <f t="shared" si="45"/>
        <v>31.6</v>
      </c>
      <c r="Q187" s="30">
        <f t="shared" si="45"/>
        <v>4.3500000000000005</v>
      </c>
      <c r="R187" s="31">
        <f t="shared" si="45"/>
        <v>1</v>
      </c>
      <c r="S187" s="7"/>
    </row>
    <row r="188" spans="8:18" ht="28.5" customHeight="1">
      <c r="H188" s="33"/>
      <c r="N188" s="12"/>
      <c r="O188" s="12"/>
      <c r="P188" s="12"/>
      <c r="Q188" s="12"/>
      <c r="R188" s="12"/>
    </row>
    <row r="189" spans="1:18" s="47" customFormat="1" ht="28.5" customHeight="1">
      <c r="A189" s="48" t="s">
        <v>155</v>
      </c>
      <c r="B189" s="49"/>
      <c r="C189" s="49"/>
      <c r="D189" s="49"/>
      <c r="E189" s="49"/>
      <c r="F189" s="49"/>
      <c r="G189" s="50"/>
      <c r="H189" s="34" t="s">
        <v>154</v>
      </c>
      <c r="I189" s="45">
        <f>SUM(I190:I192)</f>
        <v>70</v>
      </c>
      <c r="J189" s="45">
        <f aca="true" t="shared" si="46" ref="J189:R189">SUM(J190:J192)</f>
        <v>0</v>
      </c>
      <c r="K189" s="45">
        <f t="shared" si="46"/>
        <v>0</v>
      </c>
      <c r="L189" s="45">
        <f t="shared" si="46"/>
        <v>0</v>
      </c>
      <c r="M189" s="45">
        <f t="shared" si="46"/>
        <v>70</v>
      </c>
      <c r="N189" s="45">
        <f t="shared" si="46"/>
        <v>0</v>
      </c>
      <c r="O189" s="45">
        <f t="shared" si="46"/>
        <v>170.14999999999992</v>
      </c>
      <c r="P189" s="45">
        <f t="shared" si="46"/>
        <v>83.5</v>
      </c>
      <c r="Q189" s="45">
        <f t="shared" si="46"/>
        <v>12.169999999999995</v>
      </c>
      <c r="R189" s="46">
        <f t="shared" si="46"/>
        <v>65</v>
      </c>
    </row>
    <row r="190" spans="1:18" ht="28.5" customHeight="1">
      <c r="A190" s="51"/>
      <c r="B190" s="52"/>
      <c r="C190" s="52"/>
      <c r="D190" s="52"/>
      <c r="E190" s="52"/>
      <c r="F190" s="52"/>
      <c r="G190" s="53"/>
      <c r="H190" s="11">
        <v>2015</v>
      </c>
      <c r="I190" s="43">
        <f>I7+I11+I15+I19+I23+I27+I31+I35+I39+I43+I47+I60+I64+I68+I72+I76+I80+I84+I88+I92+I96+I100+I113+I117+I121+I125+I129+I133+I137+I141+I145+I149+I153+I157+I161</f>
        <v>25.500000000000004</v>
      </c>
      <c r="J190" s="43">
        <f aca="true" t="shared" si="47" ref="J190:R190">J7+J11+J15+J19+J23+J27+J31+J35+J39+J43+J47+J60+J64+J68+J72+J76+J80+J84+J88+J92+J96+J100+J113+J117+J121+J125+J129+J133+J137+J141+J145+J149+J153+J157+J161</f>
        <v>0</v>
      </c>
      <c r="K190" s="43">
        <f t="shared" si="47"/>
        <v>0</v>
      </c>
      <c r="L190" s="43">
        <f t="shared" si="47"/>
        <v>0</v>
      </c>
      <c r="M190" s="43">
        <f t="shared" si="47"/>
        <v>25.500000000000004</v>
      </c>
      <c r="N190" s="43">
        <f t="shared" si="47"/>
        <v>0</v>
      </c>
      <c r="O190" s="43">
        <f t="shared" si="47"/>
        <v>49.54999999999997</v>
      </c>
      <c r="P190" s="43">
        <f t="shared" si="47"/>
        <v>21</v>
      </c>
      <c r="Q190" s="43">
        <f t="shared" si="47"/>
        <v>3.5199999999999996</v>
      </c>
      <c r="R190" s="44">
        <f t="shared" si="47"/>
        <v>45</v>
      </c>
    </row>
    <row r="191" spans="1:18" ht="28.5" customHeight="1">
      <c r="A191" s="51"/>
      <c r="B191" s="52"/>
      <c r="C191" s="52"/>
      <c r="D191" s="52"/>
      <c r="E191" s="52"/>
      <c r="F191" s="52"/>
      <c r="G191" s="53"/>
      <c r="H191" s="11">
        <v>2016</v>
      </c>
      <c r="I191" s="43">
        <f aca="true" t="shared" si="48" ref="I191:R192">I8+I12+I16+I20+I24+I28+I32+I36+I40+I44+I48+I61+I65+I69+I73+I77+I81+I85+I89+I93+I97+I101+I114+I118+I122+I126+I130+I134+I138+I142+I146+I150+I154+I158+I162</f>
        <v>23</v>
      </c>
      <c r="J191" s="43">
        <f t="shared" si="48"/>
        <v>0</v>
      </c>
      <c r="K191" s="43">
        <f t="shared" si="48"/>
        <v>0</v>
      </c>
      <c r="L191" s="43">
        <f t="shared" si="48"/>
        <v>0</v>
      </c>
      <c r="M191" s="43">
        <f t="shared" si="48"/>
        <v>23</v>
      </c>
      <c r="N191" s="43">
        <f t="shared" si="48"/>
        <v>0</v>
      </c>
      <c r="O191" s="43">
        <f t="shared" si="48"/>
        <v>58.54999999999997</v>
      </c>
      <c r="P191" s="43">
        <f t="shared" si="48"/>
        <v>30.9</v>
      </c>
      <c r="Q191" s="43">
        <f t="shared" si="48"/>
        <v>4.299999999999997</v>
      </c>
      <c r="R191" s="44">
        <f t="shared" si="48"/>
        <v>19</v>
      </c>
    </row>
    <row r="192" spans="1:18" ht="24" customHeight="1">
      <c r="A192" s="54"/>
      <c r="B192" s="55"/>
      <c r="C192" s="55"/>
      <c r="D192" s="55"/>
      <c r="E192" s="55"/>
      <c r="F192" s="55"/>
      <c r="G192" s="56"/>
      <c r="H192" s="11">
        <v>2017</v>
      </c>
      <c r="I192" s="43">
        <f t="shared" si="48"/>
        <v>21.5</v>
      </c>
      <c r="J192" s="43">
        <f t="shared" si="48"/>
        <v>0</v>
      </c>
      <c r="K192" s="43">
        <f t="shared" si="48"/>
        <v>0</v>
      </c>
      <c r="L192" s="43">
        <f t="shared" si="48"/>
        <v>0</v>
      </c>
      <c r="M192" s="43">
        <f t="shared" si="48"/>
        <v>21.5</v>
      </c>
      <c r="N192" s="43">
        <f t="shared" si="48"/>
        <v>0</v>
      </c>
      <c r="O192" s="43">
        <f t="shared" si="48"/>
        <v>62.04999999999997</v>
      </c>
      <c r="P192" s="43">
        <f t="shared" si="48"/>
        <v>31.6</v>
      </c>
      <c r="Q192" s="43">
        <f t="shared" si="48"/>
        <v>4.349999999999998</v>
      </c>
      <c r="R192" s="44">
        <f t="shared" si="48"/>
        <v>1</v>
      </c>
    </row>
    <row r="193" ht="24" customHeight="1"/>
    <row r="194" ht="26.25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8.5" customHeight="1"/>
    <row r="220" spans="1:19" s="9" customFormat="1" ht="24" customHeight="1">
      <c r="A220" s="10"/>
      <c r="B220" s="10"/>
      <c r="C220" s="10"/>
      <c r="D220" s="10"/>
      <c r="E220" s="10"/>
      <c r="F220" s="10"/>
      <c r="G220" s="10"/>
      <c r="H220" s="11"/>
      <c r="I220" s="12"/>
      <c r="J220" s="12"/>
      <c r="K220" s="12"/>
      <c r="L220" s="12"/>
      <c r="M220" s="12"/>
      <c r="N220" s="13"/>
      <c r="O220" s="14"/>
      <c r="P220" s="14"/>
      <c r="Q220" s="15"/>
      <c r="R220" s="4"/>
      <c r="S220" s="16"/>
    </row>
    <row r="221" spans="1:19" s="9" customFormat="1" ht="24" customHeight="1">
      <c r="A221" s="10"/>
      <c r="B221" s="10"/>
      <c r="C221" s="10"/>
      <c r="D221" s="10"/>
      <c r="E221" s="10"/>
      <c r="F221" s="10"/>
      <c r="G221" s="10"/>
      <c r="H221" s="11"/>
      <c r="I221" s="12"/>
      <c r="J221" s="12"/>
      <c r="K221" s="12"/>
      <c r="L221" s="12"/>
      <c r="M221" s="12"/>
      <c r="N221" s="13"/>
      <c r="O221" s="14"/>
      <c r="P221" s="14"/>
      <c r="Q221" s="15"/>
      <c r="R221" s="4"/>
      <c r="S221" s="16"/>
    </row>
    <row r="222" spans="1:19" s="9" customFormat="1" ht="24" customHeight="1">
      <c r="A222" s="10"/>
      <c r="B222" s="10"/>
      <c r="C222" s="10"/>
      <c r="D222" s="10"/>
      <c r="E222" s="10"/>
      <c r="F222" s="10"/>
      <c r="G222" s="10"/>
      <c r="H222" s="11"/>
      <c r="I222" s="12"/>
      <c r="J222" s="12"/>
      <c r="K222" s="12"/>
      <c r="L222" s="12"/>
      <c r="M222" s="12"/>
      <c r="N222" s="13"/>
      <c r="O222" s="14"/>
      <c r="P222" s="14"/>
      <c r="Q222" s="15"/>
      <c r="R222" s="4"/>
      <c r="S222" s="16"/>
    </row>
    <row r="223" spans="1:19" s="9" customFormat="1" ht="24" customHeight="1">
      <c r="A223" s="10"/>
      <c r="B223" s="10"/>
      <c r="C223" s="10"/>
      <c r="D223" s="10"/>
      <c r="E223" s="10"/>
      <c r="F223" s="10"/>
      <c r="G223" s="10"/>
      <c r="H223" s="11"/>
      <c r="I223" s="12"/>
      <c r="J223" s="12"/>
      <c r="K223" s="12"/>
      <c r="L223" s="12"/>
      <c r="M223" s="12"/>
      <c r="N223" s="13"/>
      <c r="O223" s="14"/>
      <c r="P223" s="14"/>
      <c r="Q223" s="15"/>
      <c r="R223" s="4"/>
      <c r="S223" s="16"/>
    </row>
    <row r="224" spans="1:19" s="9" customFormat="1" ht="24" customHeight="1">
      <c r="A224" s="10"/>
      <c r="B224" s="10"/>
      <c r="C224" s="10"/>
      <c r="D224" s="10"/>
      <c r="E224" s="10"/>
      <c r="F224" s="10"/>
      <c r="G224" s="10"/>
      <c r="H224" s="11"/>
      <c r="I224" s="12"/>
      <c r="J224" s="12"/>
      <c r="K224" s="12"/>
      <c r="L224" s="12"/>
      <c r="M224" s="12"/>
      <c r="N224" s="13"/>
      <c r="O224" s="14"/>
      <c r="P224" s="14"/>
      <c r="Q224" s="15"/>
      <c r="R224" s="4"/>
      <c r="S224" s="16"/>
    </row>
    <row r="225" spans="1:19" s="9" customFormat="1" ht="24" customHeight="1">
      <c r="A225" s="10"/>
      <c r="B225" s="10"/>
      <c r="C225" s="10"/>
      <c r="D225" s="10"/>
      <c r="E225" s="10"/>
      <c r="F225" s="10"/>
      <c r="G225" s="10"/>
      <c r="H225" s="11"/>
      <c r="I225" s="12"/>
      <c r="J225" s="12"/>
      <c r="K225" s="12"/>
      <c r="L225" s="12"/>
      <c r="M225" s="12"/>
      <c r="N225" s="13"/>
      <c r="O225" s="14"/>
      <c r="P225" s="14"/>
      <c r="Q225" s="15"/>
      <c r="R225" s="4"/>
      <c r="S225" s="16"/>
    </row>
    <row r="226" spans="1:19" s="9" customFormat="1" ht="24" customHeight="1">
      <c r="A226" s="10"/>
      <c r="B226" s="10"/>
      <c r="C226" s="10"/>
      <c r="D226" s="10"/>
      <c r="E226" s="10"/>
      <c r="F226" s="10"/>
      <c r="G226" s="10"/>
      <c r="H226" s="11"/>
      <c r="I226" s="12"/>
      <c r="J226" s="12"/>
      <c r="K226" s="12"/>
      <c r="L226" s="12"/>
      <c r="M226" s="12"/>
      <c r="N226" s="13"/>
      <c r="O226" s="14"/>
      <c r="P226" s="14"/>
      <c r="Q226" s="15"/>
      <c r="R226" s="4"/>
      <c r="S226" s="16"/>
    </row>
    <row r="227" spans="1:19" s="9" customFormat="1" ht="24" customHeight="1">
      <c r="A227" s="10"/>
      <c r="B227" s="10"/>
      <c r="C227" s="10"/>
      <c r="D227" s="10"/>
      <c r="E227" s="10"/>
      <c r="F227" s="10"/>
      <c r="G227" s="10"/>
      <c r="H227" s="11"/>
      <c r="I227" s="12"/>
      <c r="J227" s="12"/>
      <c r="K227" s="12"/>
      <c r="L227" s="12"/>
      <c r="M227" s="12"/>
      <c r="N227" s="13"/>
      <c r="O227" s="14"/>
      <c r="P227" s="14"/>
      <c r="Q227" s="15"/>
      <c r="R227" s="4"/>
      <c r="S227" s="16"/>
    </row>
    <row r="228" spans="1:19" s="9" customFormat="1" ht="24" customHeight="1">
      <c r="A228" s="10"/>
      <c r="B228" s="10"/>
      <c r="C228" s="10"/>
      <c r="D228" s="10"/>
      <c r="E228" s="10"/>
      <c r="F228" s="10"/>
      <c r="G228" s="10"/>
      <c r="H228" s="11"/>
      <c r="I228" s="12"/>
      <c r="J228" s="12"/>
      <c r="K228" s="12"/>
      <c r="L228" s="12"/>
      <c r="M228" s="12"/>
      <c r="N228" s="13"/>
      <c r="O228" s="14"/>
      <c r="P228" s="14"/>
      <c r="Q228" s="15"/>
      <c r="R228" s="4"/>
      <c r="S228" s="16"/>
    </row>
    <row r="229" spans="1:19" s="9" customFormat="1" ht="24" customHeight="1">
      <c r="A229" s="10"/>
      <c r="B229" s="10"/>
      <c r="C229" s="10"/>
      <c r="D229" s="10"/>
      <c r="E229" s="10"/>
      <c r="F229" s="10"/>
      <c r="G229" s="10"/>
      <c r="H229" s="11"/>
      <c r="I229" s="12"/>
      <c r="J229" s="12"/>
      <c r="K229" s="12"/>
      <c r="L229" s="12"/>
      <c r="M229" s="12"/>
      <c r="N229" s="13"/>
      <c r="O229" s="14"/>
      <c r="P229" s="14"/>
      <c r="Q229" s="15"/>
      <c r="R229" s="4"/>
      <c r="S229" s="16"/>
    </row>
    <row r="231" spans="1:19" s="9" customFormat="1" ht="24" customHeight="1">
      <c r="A231" s="10"/>
      <c r="B231" s="10"/>
      <c r="C231" s="10"/>
      <c r="D231" s="10"/>
      <c r="E231" s="10"/>
      <c r="F231" s="10"/>
      <c r="G231" s="10"/>
      <c r="H231" s="11"/>
      <c r="I231" s="12"/>
      <c r="J231" s="12"/>
      <c r="K231" s="12"/>
      <c r="L231" s="12"/>
      <c r="M231" s="12"/>
      <c r="N231" s="13"/>
      <c r="O231" s="14"/>
      <c r="P231" s="14"/>
      <c r="Q231" s="15"/>
      <c r="R231" s="4"/>
      <c r="S231" s="16"/>
    </row>
    <row r="232" spans="1:19" s="9" customFormat="1" ht="24" customHeight="1">
      <c r="A232" s="10"/>
      <c r="B232" s="10"/>
      <c r="C232" s="10"/>
      <c r="D232" s="10"/>
      <c r="E232" s="10"/>
      <c r="F232" s="10"/>
      <c r="G232" s="10"/>
      <c r="H232" s="11"/>
      <c r="I232" s="12"/>
      <c r="J232" s="12"/>
      <c r="K232" s="12"/>
      <c r="L232" s="12"/>
      <c r="M232" s="12"/>
      <c r="N232" s="13"/>
      <c r="O232" s="14"/>
      <c r="P232" s="14"/>
      <c r="Q232" s="15"/>
      <c r="R232" s="4"/>
      <c r="S232" s="16"/>
    </row>
    <row r="233" spans="1:19" s="9" customFormat="1" ht="24" customHeight="1">
      <c r="A233" s="10"/>
      <c r="B233" s="10"/>
      <c r="C233" s="10"/>
      <c r="D233" s="10"/>
      <c r="E233" s="10"/>
      <c r="F233" s="10"/>
      <c r="G233" s="10"/>
      <c r="H233" s="11"/>
      <c r="I233" s="12"/>
      <c r="J233" s="12"/>
      <c r="K233" s="12"/>
      <c r="L233" s="12"/>
      <c r="M233" s="12"/>
      <c r="N233" s="13"/>
      <c r="O233" s="14"/>
      <c r="P233" s="14"/>
      <c r="Q233" s="15"/>
      <c r="R233" s="4"/>
      <c r="S233" s="16"/>
    </row>
    <row r="234" spans="1:19" s="9" customFormat="1" ht="24" customHeight="1">
      <c r="A234" s="10"/>
      <c r="B234" s="10"/>
      <c r="C234" s="10"/>
      <c r="D234" s="10"/>
      <c r="E234" s="10"/>
      <c r="F234" s="10"/>
      <c r="G234" s="10"/>
      <c r="H234" s="11"/>
      <c r="I234" s="12"/>
      <c r="J234" s="12"/>
      <c r="K234" s="12"/>
      <c r="L234" s="12"/>
      <c r="M234" s="12"/>
      <c r="N234" s="13"/>
      <c r="O234" s="14"/>
      <c r="P234" s="14"/>
      <c r="Q234" s="15"/>
      <c r="R234" s="4"/>
      <c r="S234" s="16"/>
    </row>
    <row r="235" spans="1:19" s="9" customFormat="1" ht="24" customHeight="1">
      <c r="A235" s="10"/>
      <c r="B235" s="10"/>
      <c r="C235" s="10"/>
      <c r="D235" s="10"/>
      <c r="E235" s="10"/>
      <c r="F235" s="10"/>
      <c r="G235" s="10"/>
      <c r="H235" s="11"/>
      <c r="I235" s="12"/>
      <c r="J235" s="12"/>
      <c r="K235" s="12"/>
      <c r="L235" s="12"/>
      <c r="M235" s="12"/>
      <c r="N235" s="13"/>
      <c r="O235" s="14"/>
      <c r="P235" s="14"/>
      <c r="Q235" s="15"/>
      <c r="R235" s="4"/>
      <c r="S235" s="16"/>
    </row>
    <row r="236" spans="1:19" s="9" customFormat="1" ht="24" customHeight="1">
      <c r="A236" s="10"/>
      <c r="B236" s="10"/>
      <c r="C236" s="10"/>
      <c r="D236" s="10"/>
      <c r="E236" s="10"/>
      <c r="F236" s="10"/>
      <c r="G236" s="10"/>
      <c r="H236" s="11"/>
      <c r="I236" s="12"/>
      <c r="J236" s="12"/>
      <c r="K236" s="12"/>
      <c r="L236" s="12"/>
      <c r="M236" s="12"/>
      <c r="N236" s="13"/>
      <c r="O236" s="14"/>
      <c r="P236" s="14"/>
      <c r="Q236" s="15"/>
      <c r="R236" s="4"/>
      <c r="S236" s="16"/>
    </row>
    <row r="237" spans="1:19" s="9" customFormat="1" ht="24" customHeight="1">
      <c r="A237" s="10"/>
      <c r="B237" s="10"/>
      <c r="C237" s="10"/>
      <c r="D237" s="10"/>
      <c r="E237" s="10"/>
      <c r="F237" s="10"/>
      <c r="G237" s="10"/>
      <c r="H237" s="11"/>
      <c r="I237" s="12"/>
      <c r="J237" s="12"/>
      <c r="K237" s="12"/>
      <c r="L237" s="12"/>
      <c r="M237" s="12"/>
      <c r="N237" s="13"/>
      <c r="O237" s="14"/>
      <c r="P237" s="14"/>
      <c r="Q237" s="15"/>
      <c r="R237" s="4"/>
      <c r="S237" s="16"/>
    </row>
    <row r="238" spans="1:19" s="9" customFormat="1" ht="24" customHeight="1">
      <c r="A238" s="10"/>
      <c r="B238" s="10"/>
      <c r="C238" s="10"/>
      <c r="D238" s="10"/>
      <c r="E238" s="10"/>
      <c r="F238" s="10"/>
      <c r="G238" s="10"/>
      <c r="H238" s="11"/>
      <c r="I238" s="12"/>
      <c r="J238" s="12"/>
      <c r="K238" s="12"/>
      <c r="L238" s="12"/>
      <c r="M238" s="12"/>
      <c r="N238" s="13"/>
      <c r="O238" s="14"/>
      <c r="P238" s="14"/>
      <c r="Q238" s="15"/>
      <c r="R238" s="4"/>
      <c r="S238" s="16"/>
    </row>
    <row r="239" spans="1:19" s="9" customFormat="1" ht="24" customHeight="1">
      <c r="A239" s="10"/>
      <c r="B239" s="10"/>
      <c r="C239" s="10"/>
      <c r="D239" s="10"/>
      <c r="E239" s="10"/>
      <c r="F239" s="10"/>
      <c r="G239" s="10"/>
      <c r="H239" s="11"/>
      <c r="I239" s="12"/>
      <c r="J239" s="12"/>
      <c r="K239" s="12"/>
      <c r="L239" s="12"/>
      <c r="M239" s="12"/>
      <c r="N239" s="13"/>
      <c r="O239" s="14"/>
      <c r="P239" s="14"/>
      <c r="Q239" s="15"/>
      <c r="R239" s="4"/>
      <c r="S239" s="16"/>
    </row>
    <row r="240" spans="1:19" s="9" customFormat="1" ht="24" customHeight="1">
      <c r="A240" s="10"/>
      <c r="B240" s="10"/>
      <c r="C240" s="10"/>
      <c r="D240" s="10"/>
      <c r="E240" s="10"/>
      <c r="F240" s="10"/>
      <c r="G240" s="10"/>
      <c r="H240" s="11"/>
      <c r="I240" s="12"/>
      <c r="J240" s="12"/>
      <c r="K240" s="12"/>
      <c r="L240" s="12"/>
      <c r="M240" s="12"/>
      <c r="N240" s="13"/>
      <c r="O240" s="14"/>
      <c r="P240" s="14"/>
      <c r="Q240" s="15"/>
      <c r="R240" s="4"/>
      <c r="S240" s="16"/>
    </row>
  </sheetData>
  <sheetProtection/>
  <mergeCells count="271">
    <mergeCell ref="F99:F102"/>
    <mergeCell ref="G99:G102"/>
    <mergeCell ref="B95:B98"/>
    <mergeCell ref="E91:E94"/>
    <mergeCell ref="F91:F94"/>
    <mergeCell ref="G91:G94"/>
    <mergeCell ref="C95:C98"/>
    <mergeCell ref="D95:D98"/>
    <mergeCell ref="E95:E98"/>
    <mergeCell ref="F95:F98"/>
    <mergeCell ref="G95:G98"/>
    <mergeCell ref="A91:A94"/>
    <mergeCell ref="B91:B94"/>
    <mergeCell ref="C91:C94"/>
    <mergeCell ref="D91:D94"/>
    <mergeCell ref="E46:E49"/>
    <mergeCell ref="F46:F49"/>
    <mergeCell ref="G46:G49"/>
    <mergeCell ref="A83:A86"/>
    <mergeCell ref="B83:B86"/>
    <mergeCell ref="E83:E86"/>
    <mergeCell ref="F83:F86"/>
    <mergeCell ref="G83:G86"/>
    <mergeCell ref="A46:A49"/>
    <mergeCell ref="B46:B49"/>
    <mergeCell ref="C46:C49"/>
    <mergeCell ref="D46:D49"/>
    <mergeCell ref="D75:D78"/>
    <mergeCell ref="G79:G82"/>
    <mergeCell ref="C83:C86"/>
    <mergeCell ref="F38:F41"/>
    <mergeCell ref="G38:G41"/>
    <mergeCell ref="A42:A45"/>
    <mergeCell ref="B42:B45"/>
    <mergeCell ref="C42:C45"/>
    <mergeCell ref="D42:D45"/>
    <mergeCell ref="E42:E45"/>
    <mergeCell ref="F42:F45"/>
    <mergeCell ref="G42:G45"/>
    <mergeCell ref="E38:E41"/>
    <mergeCell ref="A1:R1"/>
    <mergeCell ref="B79:B82"/>
    <mergeCell ref="C79:C82"/>
    <mergeCell ref="D79:D82"/>
    <mergeCell ref="E79:E82"/>
    <mergeCell ref="F79:F82"/>
    <mergeCell ref="G71:G74"/>
    <mergeCell ref="F71:F74"/>
    <mergeCell ref="G63:G66"/>
    <mergeCell ref="C71:C74"/>
    <mergeCell ref="E128:E131"/>
    <mergeCell ref="F128:F131"/>
    <mergeCell ref="A144:A147"/>
    <mergeCell ref="B140:B143"/>
    <mergeCell ref="C140:C143"/>
    <mergeCell ref="D140:D143"/>
    <mergeCell ref="C144:C147"/>
    <mergeCell ref="D144:D147"/>
    <mergeCell ref="A128:A131"/>
    <mergeCell ref="B128:B131"/>
    <mergeCell ref="C128:C131"/>
    <mergeCell ref="D128:D131"/>
    <mergeCell ref="A95:A98"/>
    <mergeCell ref="A120:A123"/>
    <mergeCell ref="D116:D119"/>
    <mergeCell ref="C120:C123"/>
    <mergeCell ref="A116:A119"/>
    <mergeCell ref="C116:C119"/>
    <mergeCell ref="E124:E127"/>
    <mergeCell ref="D120:D123"/>
    <mergeCell ref="A99:A102"/>
    <mergeCell ref="B99:B102"/>
    <mergeCell ref="C99:C102"/>
    <mergeCell ref="D99:D102"/>
    <mergeCell ref="E99:E102"/>
    <mergeCell ref="D112:D115"/>
    <mergeCell ref="B120:B123"/>
    <mergeCell ref="E116:E119"/>
    <mergeCell ref="A87:A90"/>
    <mergeCell ref="B87:B90"/>
    <mergeCell ref="C87:C90"/>
    <mergeCell ref="D87:D90"/>
    <mergeCell ref="F87:F90"/>
    <mergeCell ref="G87:G90"/>
    <mergeCell ref="E87:E90"/>
    <mergeCell ref="D83:D86"/>
    <mergeCell ref="A34:A37"/>
    <mergeCell ref="A50:G53"/>
    <mergeCell ref="B59:B62"/>
    <mergeCell ref="E59:E62"/>
    <mergeCell ref="G59:G62"/>
    <mergeCell ref="A38:A41"/>
    <mergeCell ref="B38:B41"/>
    <mergeCell ref="C38:C41"/>
    <mergeCell ref="D38:D41"/>
    <mergeCell ref="G34:G37"/>
    <mergeCell ref="E132:E135"/>
    <mergeCell ref="E120:E123"/>
    <mergeCell ref="B116:B119"/>
    <mergeCell ref="G128:G131"/>
    <mergeCell ref="F67:F70"/>
    <mergeCell ref="D71:D74"/>
    <mergeCell ref="E71:E74"/>
    <mergeCell ref="B132:B135"/>
    <mergeCell ref="C132:C135"/>
    <mergeCell ref="G67:G70"/>
    <mergeCell ref="C63:C66"/>
    <mergeCell ref="D63:D66"/>
    <mergeCell ref="E63:E66"/>
    <mergeCell ref="F63:F66"/>
    <mergeCell ref="C67:C70"/>
    <mergeCell ref="D67:D70"/>
    <mergeCell ref="E67:E70"/>
    <mergeCell ref="E34:E37"/>
    <mergeCell ref="C34:C37"/>
    <mergeCell ref="B34:B37"/>
    <mergeCell ref="E30:E33"/>
    <mergeCell ref="F30:F33"/>
    <mergeCell ref="B30:B33"/>
    <mergeCell ref="C30:C33"/>
    <mergeCell ref="F34:F37"/>
    <mergeCell ref="G26:G29"/>
    <mergeCell ref="E18:E21"/>
    <mergeCell ref="G18:G21"/>
    <mergeCell ref="F26:F29"/>
    <mergeCell ref="A14:A17"/>
    <mergeCell ref="B63:B66"/>
    <mergeCell ref="A26:A29"/>
    <mergeCell ref="B26:B29"/>
    <mergeCell ref="B14:B17"/>
    <mergeCell ref="A30:A33"/>
    <mergeCell ref="B18:B21"/>
    <mergeCell ref="F18:F21"/>
    <mergeCell ref="E26:E29"/>
    <mergeCell ref="C59:C62"/>
    <mergeCell ref="A71:A74"/>
    <mergeCell ref="B71:B74"/>
    <mergeCell ref="A67:A70"/>
    <mergeCell ref="B67:B70"/>
    <mergeCell ref="A63:A66"/>
    <mergeCell ref="D34:D37"/>
    <mergeCell ref="G140:G143"/>
    <mergeCell ref="A75:A78"/>
    <mergeCell ref="B75:B78"/>
    <mergeCell ref="C75:C78"/>
    <mergeCell ref="A107:G110"/>
    <mergeCell ref="A132:A135"/>
    <mergeCell ref="D132:D135"/>
    <mergeCell ref="A103:G106"/>
    <mergeCell ref="E75:E78"/>
    <mergeCell ref="F75:F78"/>
    <mergeCell ref="G136:G139"/>
    <mergeCell ref="E140:E143"/>
    <mergeCell ref="E136:E139"/>
    <mergeCell ref="D22:D25"/>
    <mergeCell ref="E22:E25"/>
    <mergeCell ref="D59:D62"/>
    <mergeCell ref="D26:D29"/>
    <mergeCell ref="D30:D33"/>
    <mergeCell ref="A58:R58"/>
    <mergeCell ref="A79:A82"/>
    <mergeCell ref="F132:F135"/>
    <mergeCell ref="F116:F119"/>
    <mergeCell ref="G116:G119"/>
    <mergeCell ref="F124:F127"/>
    <mergeCell ref="G132:G135"/>
    <mergeCell ref="G120:G123"/>
    <mergeCell ref="F120:F123"/>
    <mergeCell ref="A2:R2"/>
    <mergeCell ref="O3:R3"/>
    <mergeCell ref="G22:G25"/>
    <mergeCell ref="E10:E13"/>
    <mergeCell ref="A5:R5"/>
    <mergeCell ref="I3:N3"/>
    <mergeCell ref="F3:F4"/>
    <mergeCell ref="E6:E9"/>
    <mergeCell ref="F6:F9"/>
    <mergeCell ref="G6:G9"/>
    <mergeCell ref="G75:G78"/>
    <mergeCell ref="A59:A62"/>
    <mergeCell ref="F10:F13"/>
    <mergeCell ref="G10:G13"/>
    <mergeCell ref="F59:F62"/>
    <mergeCell ref="F22:F25"/>
    <mergeCell ref="D14:D17"/>
    <mergeCell ref="D18:D21"/>
    <mergeCell ref="G30:G33"/>
    <mergeCell ref="A54:G57"/>
    <mergeCell ref="H3:H4"/>
    <mergeCell ref="G3:G4"/>
    <mergeCell ref="E3:E4"/>
    <mergeCell ref="G14:G17"/>
    <mergeCell ref="E14:E17"/>
    <mergeCell ref="F14:F17"/>
    <mergeCell ref="D3:D4"/>
    <mergeCell ref="C3:C4"/>
    <mergeCell ref="C10:C13"/>
    <mergeCell ref="C14:C17"/>
    <mergeCell ref="D10:D13"/>
    <mergeCell ref="C6:C9"/>
    <mergeCell ref="D6:D9"/>
    <mergeCell ref="C26:C29"/>
    <mergeCell ref="A22:A25"/>
    <mergeCell ref="B22:B25"/>
    <mergeCell ref="C18:C21"/>
    <mergeCell ref="A112:A115"/>
    <mergeCell ref="A18:A21"/>
    <mergeCell ref="A111:R111"/>
    <mergeCell ref="E112:E115"/>
    <mergeCell ref="B112:B115"/>
    <mergeCell ref="G112:G115"/>
    <mergeCell ref="E144:E147"/>
    <mergeCell ref="F112:F115"/>
    <mergeCell ref="C112:C115"/>
    <mergeCell ref="A3:A4"/>
    <mergeCell ref="B3:B4"/>
    <mergeCell ref="A10:A13"/>
    <mergeCell ref="B10:B13"/>
    <mergeCell ref="A6:A9"/>
    <mergeCell ref="B6:B9"/>
    <mergeCell ref="C22:C25"/>
    <mergeCell ref="G152:G155"/>
    <mergeCell ref="A184:G187"/>
    <mergeCell ref="A176:G179"/>
    <mergeCell ref="G124:G127"/>
    <mergeCell ref="A124:A127"/>
    <mergeCell ref="B124:B127"/>
    <mergeCell ref="C124:C127"/>
    <mergeCell ref="D124:D127"/>
    <mergeCell ref="G144:G147"/>
    <mergeCell ref="F140:F143"/>
    <mergeCell ref="A140:A143"/>
    <mergeCell ref="E148:E151"/>
    <mergeCell ref="F148:F151"/>
    <mergeCell ref="G148:G151"/>
    <mergeCell ref="A152:A155"/>
    <mergeCell ref="B152:B155"/>
    <mergeCell ref="E152:E155"/>
    <mergeCell ref="F152:F155"/>
    <mergeCell ref="C152:C155"/>
    <mergeCell ref="D152:D155"/>
    <mergeCell ref="F136:F139"/>
    <mergeCell ref="A180:G183"/>
    <mergeCell ref="A164:G167"/>
    <mergeCell ref="A172:G175"/>
    <mergeCell ref="A168:G171"/>
    <mergeCell ref="D136:D139"/>
    <mergeCell ref="A148:A151"/>
    <mergeCell ref="B148:B151"/>
    <mergeCell ref="C148:C151"/>
    <mergeCell ref="D148:D151"/>
    <mergeCell ref="B156:B159"/>
    <mergeCell ref="C156:C159"/>
    <mergeCell ref="D156:D159"/>
    <mergeCell ref="E156:E159"/>
    <mergeCell ref="F156:F159"/>
    <mergeCell ref="A136:A139"/>
    <mergeCell ref="B136:B139"/>
    <mergeCell ref="C136:C139"/>
    <mergeCell ref="B144:B147"/>
    <mergeCell ref="F144:F147"/>
    <mergeCell ref="A189:G192"/>
    <mergeCell ref="G156:G159"/>
    <mergeCell ref="E160:E163"/>
    <mergeCell ref="F160:F163"/>
    <mergeCell ref="G160:G163"/>
    <mergeCell ref="A160:A163"/>
    <mergeCell ref="B160:B163"/>
    <mergeCell ref="C160:C163"/>
    <mergeCell ref="D160:D163"/>
    <mergeCell ref="A156:A159"/>
  </mergeCells>
  <printOptions horizontalCentered="1"/>
  <pageMargins left="0" right="0" top="0" bottom="0" header="0" footer="0"/>
  <pageSetup firstPageNumber="1" useFirstPageNumber="1" fitToHeight="0" horizontalDpi="600" verticalDpi="600" orientation="landscape" paperSize="9" scale="35" r:id="rId1"/>
  <rowBreaks count="4" manualBreakCount="4">
    <brk id="41" max="17" man="1"/>
    <brk id="82" max="17" man="1"/>
    <brk id="131" max="17" man="1"/>
    <brk id="17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krotov</cp:lastModifiedBy>
  <cp:lastPrinted>2015-06-01T06:07:27Z</cp:lastPrinted>
  <dcterms:created xsi:type="dcterms:W3CDTF">1996-10-08T23:32:33Z</dcterms:created>
  <dcterms:modified xsi:type="dcterms:W3CDTF">2015-06-01T06:09:09Z</dcterms:modified>
  <cp:category/>
  <cp:version/>
  <cp:contentType/>
  <cp:contentStatus/>
</cp:coreProperties>
</file>