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10515" activeTab="2"/>
  </bookViews>
  <sheets>
    <sheet name="Расходы" sheetId="1" r:id="rId1"/>
    <sheet name="доходы" sheetId="2" r:id="rId2"/>
    <sheet name="Мероприятия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<sst xmlns="http://schemas.openxmlformats.org/spreadsheetml/2006/main" count="80" uniqueCount="73">
  <si>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Наименование показателя</t>
  </si>
  <si>
    <t>Код строки</t>
  </si>
  <si>
    <t>Код расхода по ФКР,ЭКР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</si>
  <si>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</si>
  <si>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</si>
  <si>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</si>
  <si>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</si>
  <si>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</si>
  <si>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</si>
  <si>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</si>
  <si>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</si>
  <si>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</si>
  <si>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</si>
  <si>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</si>
  <si>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</si>
  <si>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</si>
  <si>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</si>
  <si>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</si>
  <si>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</si>
  <si>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Исполнено бюджет территориального государственного внебюджетного  фонда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</si>
  <si>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</si>
  <si>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</si>
  <si>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</si>
  <si>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</si>
  <si>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Национальная оборона</t>
  </si>
  <si>
    <t>000  0200  0000000  000  000</t>
  </si>
  <si>
    <t>Национальная безопасность и правоохранительная деятельность</t>
  </si>
  <si>
    <t>000  0300  0000000  000  000</t>
  </si>
  <si>
    <t>Национальная экономика</t>
  </si>
  <si>
    <t>000  0400  0000000  000  000</t>
  </si>
  <si>
    <t>Жилищно-коммунальное хозяйство</t>
  </si>
  <si>
    <t>000  0500  0000000  000  000</t>
  </si>
  <si>
    <t>Охрана окружающей среды</t>
  </si>
  <si>
    <t>000  0600  0000000  000  000</t>
  </si>
  <si>
    <t>Образование</t>
  </si>
  <si>
    <t>000  0700  0000000  000  000</t>
  </si>
  <si>
    <t>Культура, кинематография</t>
  </si>
  <si>
    <t>000  0800  0000000  000  000</t>
  </si>
  <si>
    <t>Социальная политика</t>
  </si>
  <si>
    <t>000  1000  0000000  000  000</t>
  </si>
  <si>
    <t>Физическая культура и спорт</t>
  </si>
  <si>
    <t>000  1100  0000000  000  000</t>
  </si>
  <si>
    <t>Средства массовой информации</t>
  </si>
  <si>
    <t>000  1200  0000000  000  000</t>
  </si>
  <si>
    <t>Обслуживание государственного и муниципального долга</t>
  </si>
  <si>
    <t>000  1300  0000000  000  000</t>
  </si>
  <si>
    <t>Исполнение</t>
  </si>
  <si>
    <t>% исполнения</t>
  </si>
  <si>
    <t>Исполнение расходов консолидированного бюджета Варнавинского района за 2012 год</t>
  </si>
  <si>
    <t>Исполнение доходов консолидированного бюджета Варнавинского муниципального района за 2012 год</t>
  </si>
  <si>
    <t>План</t>
  </si>
  <si>
    <t>Доходы -всего</t>
  </si>
  <si>
    <t>Налоговые и неналоговые доходы</t>
  </si>
  <si>
    <t>Безвозмездны поступления</t>
  </si>
  <si>
    <t>Дотации</t>
  </si>
  <si>
    <t>Субвенции</t>
  </si>
  <si>
    <t>Субсидии</t>
  </si>
  <si>
    <t>Возврат  остатков</t>
  </si>
  <si>
    <t>Иные межбюджетные трансферты</t>
  </si>
  <si>
    <t>Неосвоение связано  с тем , что оплата коммунальных расходов за декабрь 2012 года будет произведена в январе 2013</t>
  </si>
  <si>
    <t>Неосвоение связано в связи с экономией средств областного и местного бюджета по оплате расходов по строительству водопровода с.Макарий</t>
  </si>
  <si>
    <t>Неосвоение связано в связи с экономией средств областного бюджета по оплате компенсации части родительской платы</t>
  </si>
  <si>
    <t>Причины несовоения</t>
  </si>
  <si>
    <t>невыполнение плана связано с тем, что не в полном объеме поступили средства запланированные на передачу полномочий из бюджетов поселений в бюджет муниципального района</t>
  </si>
  <si>
    <t>Причины неосвоения</t>
  </si>
  <si>
    <t>по первоначальному прогнозу Минфина</t>
  </si>
  <si>
    <t>уточненный план</t>
  </si>
  <si>
    <t>невыполнение плана связано с невыполнением плана по госпошлине на 85,5 т.руб из-за снижения юридически значимых действий; налога на имущество в сумме 52,0 т.руб. из-за наличия недоимки; земельного налога в сумме 301,1 т.руб. из-за наличия недоимки; штрафных санкций в сумме 227 т.р.  из-за завышенного плана</t>
  </si>
  <si>
    <t>Мероприятия по увеличению поступлений доходов:</t>
  </si>
  <si>
    <t>1.Работа межведомственной комиссии по вопросам уровня заработной платы в целях предотвращения выплаты "теневой"заработной платы и увеличению ее уровня</t>
  </si>
  <si>
    <t>2. Работа комиссии по налогам и сборам в целях сокращения недоимки по налоговым и неналоговым доходам</t>
  </si>
  <si>
    <t>3.Вовлечение в арендные отношения свободных земельных участков , а также объектов нежилого фонда.</t>
  </si>
  <si>
    <t>4 Проведение разъяснительной работы с населением о необходимости постановки на учет объектов недвижимости, принадлежащих гражданам на праве собственности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</si>
</sst>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164" fontId="43" fillId="0" borderId="10" xfId="0" applyNumberFormat="1" applyFont="1" applyBorder="1" applyAlignment="1">
      <alignment wrapText="1"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N1" sqref="N1"/>
    </sheetView>
  </sheetViews>
  <sheetFormatPr defaultColWidth="9.33203125" defaultRowHeight="11.25"/>
  <cols>
    <col min="1" max="1" width="43" style="1" customWidth="1"/>
    <col min="2" max="2" width="0.328125" style="2" hidden="1" customWidth="1"/>
    <col min="3" max="3" width="29.33203125" style="2" hidden="1" customWidth="1"/>
    <col min="4" max="4" width="18.33203125" style="1" customWidth="1"/>
    <col min="5" max="5" width="12.33203125" style="1" hidden="1" customWidth="1"/>
    <col min="6" max="6" width="13.5" style="1" hidden="1" customWidth="1"/>
    <col min="7" max="7" width="12.33203125" style="1" hidden="1" customWidth="1"/>
    <col min="8" max="8" width="11" style="1" hidden="1" customWidth="1"/>
    <col min="9" max="9" width="12" style="1" hidden="1" customWidth="1"/>
    <col min="10" max="10" width="11" style="1" hidden="1" customWidth="1"/>
    <col min="11" max="11" width="13.5" style="1" hidden="1" customWidth="1"/>
    <col min="12" max="12" width="12.33203125" style="1" hidden="1" customWidth="1"/>
    <col min="13" max="13" width="20.5" style="1" customWidth="1"/>
    <col min="14" max="14" width="20.83203125" style="1" customWidth="1"/>
    <col min="15" max="15" width="12.33203125" style="1" hidden="1" customWidth="1"/>
    <col min="16" max="17" width="11.83203125" style="1" hidden="1" customWidth="1"/>
    <col min="18" max="18" width="11" style="1" hidden="1" customWidth="1"/>
    <col min="19" max="19" width="12" style="1" hidden="1" customWidth="1"/>
    <col min="20" max="20" width="10.16015625" style="1" hidden="1" customWidth="1"/>
    <col min="21" max="22" width="12" style="1" hidden="1" customWidth="1"/>
    <col min="23" max="23" width="12.33203125" style="1" hidden="1" customWidth="1"/>
    <col min="24" max="24" width="32" style="0" customWidth="1"/>
  </cols>
  <sheetData>
    <row r="1" spans="1:3" s="1" customFormat="1" ht="17.25" customHeight="1">
      <c r="A1" s="12" t="s">
        <v>48</v>
      </c>
      <c r="B1" s="2"/>
      <c r="C1" s="2"/>
    </row>
    <row r="2" spans="2:3" s="1" customFormat="1" ht="11.25" hidden="1">
      <c r="B2" s="2"/>
      <c r="C2" s="2"/>
    </row>
    <row r="3" spans="2:3" s="1" customFormat="1" ht="11.25" hidden="1">
      <c r="B3" s="2"/>
      <c r="C3" s="2"/>
    </row>
    <row r="4" spans="1:24" s="3" customFormat="1" ht="48.75" customHeight="1">
      <c r="A4" s="6" t="s">
        <v>0</v>
      </c>
      <c r="B4" s="7" t="s">
        <v>1</v>
      </c>
      <c r="C4" s="7" t="s">
        <v>2</v>
      </c>
      <c r="D4" s="6" t="s">
        <v>50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46</v>
      </c>
      <c r="N4" s="6" t="s">
        <v>47</v>
      </c>
      <c r="O4" s="4" t="s">
        <v>11</v>
      </c>
      <c r="P4" s="4" t="s">
        <v>12</v>
      </c>
      <c r="Q4" s="4" t="s">
        <v>13</v>
      </c>
      <c r="R4" s="4" t="s">
        <v>14</v>
      </c>
      <c r="S4" s="4" t="s">
        <v>15</v>
      </c>
      <c r="T4" s="4" t="s">
        <v>16</v>
      </c>
      <c r="U4" s="4" t="s">
        <v>17</v>
      </c>
      <c r="V4" s="4" t="s">
        <v>18</v>
      </c>
      <c r="W4" s="4" t="s">
        <v>19</v>
      </c>
      <c r="X4" s="6" t="s">
        <v>62</v>
      </c>
    </row>
    <row r="5" spans="1:24" ht="18.75">
      <c r="A5" s="8" t="s">
        <v>20</v>
      </c>
      <c r="B5" s="9">
        <v>200</v>
      </c>
      <c r="C5" s="9" t="s">
        <v>21</v>
      </c>
      <c r="D5" s="10">
        <f>D6+D7+D8+D9+D10+D11+D12+D13+D14+D15+D16+D17</f>
        <v>311399.19999999995</v>
      </c>
      <c r="E5" s="10"/>
      <c r="F5" s="10">
        <v>311399282.69</v>
      </c>
      <c r="G5" s="10">
        <v>24072087.4</v>
      </c>
      <c r="H5" s="10"/>
      <c r="I5" s="10"/>
      <c r="J5" s="10"/>
      <c r="K5" s="10">
        <v>299579980.34</v>
      </c>
      <c r="L5" s="10">
        <v>35891389.75</v>
      </c>
      <c r="M5" s="10">
        <f>M6+M7+M8+M9+M10+M11+M12+M13+M14+M15+M16+M17</f>
        <v>301936.49999999994</v>
      </c>
      <c r="N5" s="10">
        <f>M5/D5*100</f>
        <v>96.9612317565363</v>
      </c>
      <c r="O5" s="5"/>
      <c r="P5" s="5"/>
      <c r="Q5" s="5"/>
      <c r="R5" s="5"/>
      <c r="S5" s="5"/>
      <c r="T5" s="5"/>
      <c r="U5" s="5"/>
      <c r="V5" s="5"/>
      <c r="W5" s="5"/>
      <c r="X5" s="16"/>
    </row>
    <row r="6" spans="1:24" ht="95.25">
      <c r="A6" s="11" t="s">
        <v>22</v>
      </c>
      <c r="B6" s="9">
        <v>200</v>
      </c>
      <c r="C6" s="9" t="s">
        <v>23</v>
      </c>
      <c r="D6" s="10">
        <v>43325.5</v>
      </c>
      <c r="E6" s="10"/>
      <c r="F6" s="10">
        <v>43325463.8</v>
      </c>
      <c r="G6" s="10">
        <v>18500</v>
      </c>
      <c r="H6" s="10"/>
      <c r="I6" s="10"/>
      <c r="J6" s="10"/>
      <c r="K6" s="10">
        <v>32307908.46</v>
      </c>
      <c r="L6" s="10">
        <v>11036055.34</v>
      </c>
      <c r="M6" s="10">
        <v>42394.2</v>
      </c>
      <c r="N6" s="10">
        <f>M6/D6*100</f>
        <v>97.85045758271687</v>
      </c>
      <c r="O6" s="5"/>
      <c r="P6" s="5"/>
      <c r="Q6" s="5"/>
      <c r="R6" s="5"/>
      <c r="S6" s="5"/>
      <c r="T6" s="5"/>
      <c r="U6" s="5"/>
      <c r="V6" s="5"/>
      <c r="W6" s="5"/>
      <c r="X6" s="17" t="s">
        <v>59</v>
      </c>
    </row>
    <row r="7" spans="1:24" ht="18.75">
      <c r="A7" s="8" t="s">
        <v>24</v>
      </c>
      <c r="B7" s="9">
        <v>200</v>
      </c>
      <c r="C7" s="9" t="s">
        <v>25</v>
      </c>
      <c r="D7" s="10">
        <v>585</v>
      </c>
      <c r="E7" s="10"/>
      <c r="F7" s="10">
        <v>585000</v>
      </c>
      <c r="G7" s="10">
        <v>585000</v>
      </c>
      <c r="H7" s="10"/>
      <c r="I7" s="10"/>
      <c r="J7" s="10"/>
      <c r="K7" s="10">
        <v>585000</v>
      </c>
      <c r="L7" s="10">
        <v>585000</v>
      </c>
      <c r="M7" s="10">
        <v>585</v>
      </c>
      <c r="N7" s="10">
        <f aca="true" t="shared" si="0" ref="N7:N17">M7/D7*100</f>
        <v>100</v>
      </c>
      <c r="O7" s="5"/>
      <c r="P7" s="5"/>
      <c r="Q7" s="5"/>
      <c r="R7" s="5"/>
      <c r="S7" s="5"/>
      <c r="T7" s="5"/>
      <c r="U7" s="5"/>
      <c r="V7" s="5"/>
      <c r="W7" s="5"/>
      <c r="X7" s="16"/>
    </row>
    <row r="8" spans="1:24" ht="82.5" customHeight="1">
      <c r="A8" s="11" t="s">
        <v>26</v>
      </c>
      <c r="B8" s="9">
        <v>200</v>
      </c>
      <c r="C8" s="9" t="s">
        <v>27</v>
      </c>
      <c r="D8" s="10">
        <v>7890.6</v>
      </c>
      <c r="E8" s="10"/>
      <c r="F8" s="10">
        <v>7890581.86</v>
      </c>
      <c r="G8" s="10">
        <v>1685618</v>
      </c>
      <c r="H8" s="10"/>
      <c r="I8" s="10"/>
      <c r="J8" s="10"/>
      <c r="K8" s="10">
        <v>3438196.12</v>
      </c>
      <c r="L8" s="10">
        <v>6138003.74</v>
      </c>
      <c r="M8" s="10">
        <v>7371.7</v>
      </c>
      <c r="N8" s="10">
        <f t="shared" si="0"/>
        <v>93.42382074873899</v>
      </c>
      <c r="O8" s="5"/>
      <c r="P8" s="5"/>
      <c r="Q8" s="5"/>
      <c r="R8" s="5"/>
      <c r="S8" s="5"/>
      <c r="T8" s="5"/>
      <c r="U8" s="5"/>
      <c r="V8" s="5"/>
      <c r="W8" s="5"/>
      <c r="X8" s="17" t="s">
        <v>59</v>
      </c>
    </row>
    <row r="9" spans="1:24" ht="18.75">
      <c r="A9" s="8" t="s">
        <v>28</v>
      </c>
      <c r="B9" s="9">
        <v>200</v>
      </c>
      <c r="C9" s="9" t="s">
        <v>29</v>
      </c>
      <c r="D9" s="10">
        <v>17908.2</v>
      </c>
      <c r="E9" s="10"/>
      <c r="F9" s="10">
        <v>17908241.53</v>
      </c>
      <c r="G9" s="10"/>
      <c r="H9" s="10"/>
      <c r="I9" s="10"/>
      <c r="J9" s="10"/>
      <c r="K9" s="10">
        <v>17908241.53</v>
      </c>
      <c r="L9" s="10"/>
      <c r="M9" s="10">
        <v>17821.6</v>
      </c>
      <c r="N9" s="10">
        <f t="shared" si="0"/>
        <v>99.5164226443752</v>
      </c>
      <c r="O9" s="5"/>
      <c r="P9" s="5"/>
      <c r="Q9" s="5"/>
      <c r="R9" s="5"/>
      <c r="S9" s="5"/>
      <c r="T9" s="5"/>
      <c r="U9" s="5"/>
      <c r="V9" s="5"/>
      <c r="W9" s="5"/>
      <c r="X9" s="16"/>
    </row>
    <row r="10" spans="1:24" ht="111">
      <c r="A10" s="11" t="s">
        <v>30</v>
      </c>
      <c r="B10" s="9">
        <v>200</v>
      </c>
      <c r="C10" s="9" t="s">
        <v>31</v>
      </c>
      <c r="D10" s="10">
        <v>46328.1</v>
      </c>
      <c r="E10" s="10"/>
      <c r="F10" s="10">
        <v>46328144.24</v>
      </c>
      <c r="G10" s="10">
        <v>4476146</v>
      </c>
      <c r="H10" s="10"/>
      <c r="I10" s="10"/>
      <c r="J10" s="10"/>
      <c r="K10" s="10">
        <v>40454122.49</v>
      </c>
      <c r="L10" s="10">
        <v>10350167.75</v>
      </c>
      <c r="M10" s="10">
        <v>44081.1</v>
      </c>
      <c r="N10" s="10">
        <f t="shared" si="0"/>
        <v>95.14981188522732</v>
      </c>
      <c r="O10" s="5"/>
      <c r="P10" s="5"/>
      <c r="Q10" s="5"/>
      <c r="R10" s="5"/>
      <c r="S10" s="5"/>
      <c r="T10" s="5"/>
      <c r="U10" s="5"/>
      <c r="V10" s="5"/>
      <c r="W10" s="5"/>
      <c r="X10" s="17" t="s">
        <v>60</v>
      </c>
    </row>
    <row r="11" spans="1:24" ht="18.75">
      <c r="A11" s="8" t="s">
        <v>32</v>
      </c>
      <c r="B11" s="9">
        <v>200</v>
      </c>
      <c r="C11" s="9" t="s">
        <v>33</v>
      </c>
      <c r="D11" s="10">
        <v>153.9</v>
      </c>
      <c r="E11" s="10"/>
      <c r="F11" s="10">
        <v>153964.65</v>
      </c>
      <c r="G11" s="10"/>
      <c r="H11" s="10"/>
      <c r="I11" s="10"/>
      <c r="J11" s="10"/>
      <c r="K11" s="10">
        <v>153964.65</v>
      </c>
      <c r="L11" s="10"/>
      <c r="M11" s="10">
        <v>153.9</v>
      </c>
      <c r="N11" s="10">
        <f t="shared" si="0"/>
        <v>100</v>
      </c>
      <c r="O11" s="5"/>
      <c r="P11" s="5"/>
      <c r="Q11" s="5"/>
      <c r="R11" s="5"/>
      <c r="S11" s="5"/>
      <c r="T11" s="5"/>
      <c r="U11" s="5"/>
      <c r="V11" s="5"/>
      <c r="W11" s="5"/>
      <c r="X11" s="16"/>
    </row>
    <row r="12" spans="1:24" ht="82.5" customHeight="1">
      <c r="A12" s="8" t="s">
        <v>34</v>
      </c>
      <c r="B12" s="9">
        <v>200</v>
      </c>
      <c r="C12" s="9" t="s">
        <v>35</v>
      </c>
      <c r="D12" s="10">
        <v>160902.3</v>
      </c>
      <c r="E12" s="10"/>
      <c r="F12" s="10">
        <v>160902271.66</v>
      </c>
      <c r="G12" s="10">
        <v>39123.4</v>
      </c>
      <c r="H12" s="10"/>
      <c r="I12" s="10"/>
      <c r="J12" s="10"/>
      <c r="K12" s="10">
        <v>160902271.36</v>
      </c>
      <c r="L12" s="10">
        <v>39123.7</v>
      </c>
      <c r="M12" s="10">
        <v>157587.6</v>
      </c>
      <c r="N12" s="10">
        <f t="shared" si="0"/>
        <v>97.93993000721557</v>
      </c>
      <c r="O12" s="5"/>
      <c r="P12" s="5"/>
      <c r="Q12" s="5"/>
      <c r="R12" s="5"/>
      <c r="S12" s="5"/>
      <c r="T12" s="5"/>
      <c r="U12" s="5"/>
      <c r="V12" s="5"/>
      <c r="W12" s="5"/>
      <c r="X12" s="17" t="s">
        <v>59</v>
      </c>
    </row>
    <row r="13" spans="1:24" ht="90.75" customHeight="1">
      <c r="A13" s="8" t="s">
        <v>36</v>
      </c>
      <c r="B13" s="9">
        <v>200</v>
      </c>
      <c r="C13" s="9" t="s">
        <v>37</v>
      </c>
      <c r="D13" s="10">
        <v>23090</v>
      </c>
      <c r="E13" s="10"/>
      <c r="F13" s="10">
        <v>23090017.22</v>
      </c>
      <c r="G13" s="10">
        <v>201500</v>
      </c>
      <c r="H13" s="10"/>
      <c r="I13" s="10"/>
      <c r="J13" s="10"/>
      <c r="K13" s="10">
        <v>15588478</v>
      </c>
      <c r="L13" s="10">
        <v>7703039.22</v>
      </c>
      <c r="M13" s="10">
        <v>21742</v>
      </c>
      <c r="N13" s="10">
        <f t="shared" si="0"/>
        <v>94.16197488090083</v>
      </c>
      <c r="O13" s="5"/>
      <c r="P13" s="5"/>
      <c r="Q13" s="5"/>
      <c r="R13" s="5"/>
      <c r="S13" s="5"/>
      <c r="T13" s="5"/>
      <c r="U13" s="5"/>
      <c r="V13" s="5"/>
      <c r="W13" s="5"/>
      <c r="X13" s="17" t="s">
        <v>59</v>
      </c>
    </row>
    <row r="14" spans="1:24" ht="81.75" customHeight="1">
      <c r="A14" s="8" t="s">
        <v>38</v>
      </c>
      <c r="B14" s="9">
        <v>200</v>
      </c>
      <c r="C14" s="9" t="s">
        <v>39</v>
      </c>
      <c r="D14" s="10">
        <v>7562.3</v>
      </c>
      <c r="E14" s="10"/>
      <c r="F14" s="10">
        <v>7562297.73</v>
      </c>
      <c r="G14" s="10">
        <v>23000</v>
      </c>
      <c r="H14" s="10"/>
      <c r="I14" s="10"/>
      <c r="J14" s="10"/>
      <c r="K14" s="10">
        <v>7545297.73</v>
      </c>
      <c r="L14" s="10">
        <v>40000</v>
      </c>
      <c r="M14" s="10">
        <v>6588.2</v>
      </c>
      <c r="N14" s="10">
        <f t="shared" si="0"/>
        <v>87.11899818838184</v>
      </c>
      <c r="O14" s="5"/>
      <c r="P14" s="5"/>
      <c r="Q14" s="5"/>
      <c r="R14" s="5"/>
      <c r="S14" s="5"/>
      <c r="T14" s="5"/>
      <c r="U14" s="5"/>
      <c r="V14" s="5"/>
      <c r="W14" s="5"/>
      <c r="X14" s="17" t="s">
        <v>61</v>
      </c>
    </row>
    <row r="15" spans="1:24" ht="18.75">
      <c r="A15" s="11" t="s">
        <v>40</v>
      </c>
      <c r="B15" s="9">
        <v>200</v>
      </c>
      <c r="C15" s="9" t="s">
        <v>41</v>
      </c>
      <c r="D15" s="10">
        <v>331</v>
      </c>
      <c r="E15" s="10"/>
      <c r="F15" s="10">
        <v>331000</v>
      </c>
      <c r="G15" s="10"/>
      <c r="H15" s="10"/>
      <c r="I15" s="10"/>
      <c r="J15" s="10"/>
      <c r="K15" s="10">
        <v>331000</v>
      </c>
      <c r="L15" s="10"/>
      <c r="M15" s="10">
        <v>290.6</v>
      </c>
      <c r="N15" s="10">
        <f t="shared" si="0"/>
        <v>87.79456193353475</v>
      </c>
      <c r="O15" s="5"/>
      <c r="P15" s="5"/>
      <c r="Q15" s="5"/>
      <c r="R15" s="5"/>
      <c r="S15" s="5"/>
      <c r="T15" s="5"/>
      <c r="U15" s="5"/>
      <c r="V15" s="5"/>
      <c r="W15" s="5"/>
      <c r="X15" s="16"/>
    </row>
    <row r="16" spans="1:24" ht="37.5">
      <c r="A16" s="11" t="s">
        <v>42</v>
      </c>
      <c r="B16" s="9">
        <v>200</v>
      </c>
      <c r="C16" s="9" t="s">
        <v>43</v>
      </c>
      <c r="D16" s="10">
        <v>3218</v>
      </c>
      <c r="E16" s="10"/>
      <c r="F16" s="10">
        <v>3218000</v>
      </c>
      <c r="G16" s="10"/>
      <c r="H16" s="10"/>
      <c r="I16" s="10"/>
      <c r="J16" s="10"/>
      <c r="K16" s="10">
        <v>3218000</v>
      </c>
      <c r="L16" s="10"/>
      <c r="M16" s="10">
        <v>3218</v>
      </c>
      <c r="N16" s="10">
        <f t="shared" si="0"/>
        <v>100</v>
      </c>
      <c r="O16" s="5"/>
      <c r="P16" s="5"/>
      <c r="Q16" s="5"/>
      <c r="R16" s="5"/>
      <c r="S16" s="5"/>
      <c r="T16" s="5"/>
      <c r="U16" s="5"/>
      <c r="V16" s="5"/>
      <c r="W16" s="5"/>
      <c r="X16" s="16"/>
    </row>
    <row r="17" spans="1:24" ht="54.75" customHeight="1">
      <c r="A17" s="11" t="s">
        <v>44</v>
      </c>
      <c r="B17" s="9">
        <v>200</v>
      </c>
      <c r="C17" s="9" t="s">
        <v>45</v>
      </c>
      <c r="D17" s="10">
        <v>104.3</v>
      </c>
      <c r="E17" s="10"/>
      <c r="F17" s="10">
        <v>104300</v>
      </c>
      <c r="G17" s="10"/>
      <c r="H17" s="10"/>
      <c r="I17" s="10"/>
      <c r="J17" s="10"/>
      <c r="K17" s="10">
        <v>104300</v>
      </c>
      <c r="L17" s="10"/>
      <c r="M17" s="10">
        <v>102.6</v>
      </c>
      <c r="N17" s="10">
        <f t="shared" si="0"/>
        <v>98.37008628954938</v>
      </c>
      <c r="O17" s="5"/>
      <c r="P17" s="5"/>
      <c r="Q17" s="5"/>
      <c r="R17" s="5"/>
      <c r="S17" s="5"/>
      <c r="T17" s="5"/>
      <c r="U17" s="5"/>
      <c r="V17" s="5"/>
      <c r="W17" s="5"/>
      <c r="X17" s="15"/>
    </row>
  </sheetData>
  <sheetProtection/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1">
      <selection activeCell="B17" sqref="B17"/>
    </sheetView>
  </sheetViews>
  <sheetFormatPr defaultColWidth="9.33203125" defaultRowHeight="11.25"/>
  <cols>
    <col min="2" max="2" width="40.33203125" style="0" customWidth="1"/>
    <col min="3" max="3" width="32" style="0" hidden="1" customWidth="1"/>
    <col min="4" max="4" width="16.66015625" style="0" customWidth="1"/>
    <col min="5" max="5" width="17.33203125" style="0" customWidth="1"/>
    <col min="6" max="6" width="9.33203125" style="0" hidden="1" customWidth="1"/>
    <col min="7" max="7" width="20.5" style="0" customWidth="1"/>
    <col min="8" max="8" width="41.83203125" style="0" customWidth="1"/>
  </cols>
  <sheetData>
    <row r="1" spans="1:13" ht="18.75">
      <c r="A1" s="20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4"/>
      <c r="L1" s="14"/>
      <c r="M1" s="14"/>
    </row>
    <row r="2" spans="1:13" ht="0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  <c r="L2" s="14"/>
      <c r="M2" s="14"/>
    </row>
    <row r="3" spans="1:13" ht="18" customHeight="1">
      <c r="A3" s="18" t="s">
        <v>0</v>
      </c>
      <c r="B3" s="18"/>
      <c r="C3" s="18"/>
      <c r="D3" s="18" t="s">
        <v>50</v>
      </c>
      <c r="E3" s="18" t="s">
        <v>46</v>
      </c>
      <c r="F3" s="18"/>
      <c r="G3" s="18" t="s">
        <v>47</v>
      </c>
      <c r="H3" s="18" t="s">
        <v>64</v>
      </c>
      <c r="I3" s="13"/>
      <c r="J3" s="13"/>
      <c r="K3" s="14"/>
      <c r="L3" s="14"/>
      <c r="M3" s="14"/>
    </row>
    <row r="4" spans="1:13" ht="18.75" hidden="1">
      <c r="A4" s="18"/>
      <c r="B4" s="18"/>
      <c r="C4" s="18"/>
      <c r="D4" s="18"/>
      <c r="E4" s="18"/>
      <c r="F4" s="18"/>
      <c r="G4" s="18"/>
      <c r="H4" s="18"/>
      <c r="I4" s="13"/>
      <c r="J4" s="13"/>
      <c r="K4" s="14"/>
      <c r="L4" s="14"/>
      <c r="M4" s="14"/>
    </row>
    <row r="5" spans="1:13" ht="18.75">
      <c r="A5" s="18" t="s">
        <v>51</v>
      </c>
      <c r="B5" s="18"/>
      <c r="C5" s="18"/>
      <c r="D5" s="18">
        <f>D6+D9</f>
        <v>211761.8</v>
      </c>
      <c r="E5" s="18">
        <f>E6+E9</f>
        <v>211163.30000000002</v>
      </c>
      <c r="F5" s="18"/>
      <c r="G5" s="19">
        <f aca="true" t="shared" si="0" ref="G5:G14">E5/D5*100</f>
        <v>99.71737112170374</v>
      </c>
      <c r="H5" s="18"/>
      <c r="I5" s="13"/>
      <c r="J5" s="13"/>
      <c r="K5" s="14"/>
      <c r="L5" s="14"/>
      <c r="M5" s="14"/>
    </row>
    <row r="6" spans="1:13" ht="18.75">
      <c r="A6" s="18" t="s">
        <v>52</v>
      </c>
      <c r="B6" s="18"/>
      <c r="C6" s="18"/>
      <c r="D6" s="18"/>
      <c r="E6" s="18"/>
      <c r="F6" s="18"/>
      <c r="G6" s="19"/>
      <c r="H6" s="18"/>
      <c r="I6" s="13"/>
      <c r="J6" s="13"/>
      <c r="K6" s="14"/>
      <c r="L6" s="14"/>
      <c r="M6" s="14"/>
    </row>
    <row r="7" spans="1:13" ht="37.5">
      <c r="A7" s="18"/>
      <c r="B7" s="11" t="s">
        <v>65</v>
      </c>
      <c r="C7" s="18"/>
      <c r="D7" s="18">
        <v>87041.1</v>
      </c>
      <c r="E7" s="18">
        <v>87213.2</v>
      </c>
      <c r="F7" s="18"/>
      <c r="G7" s="19">
        <f t="shared" si="0"/>
        <v>100.1977226850304</v>
      </c>
      <c r="H7" s="18"/>
      <c r="I7" s="13"/>
      <c r="J7" s="13"/>
      <c r="K7" s="14"/>
      <c r="L7" s="14"/>
      <c r="M7" s="14"/>
    </row>
    <row r="8" spans="1:13" ht="191.25" customHeight="1">
      <c r="A8" s="18"/>
      <c r="B8" s="18" t="s">
        <v>66</v>
      </c>
      <c r="C8" s="18"/>
      <c r="D8" s="18">
        <v>87549.4</v>
      </c>
      <c r="E8" s="18">
        <v>87213.2</v>
      </c>
      <c r="F8" s="18"/>
      <c r="G8" s="19">
        <v>99.6</v>
      </c>
      <c r="H8" s="17" t="s">
        <v>67</v>
      </c>
      <c r="I8" s="13"/>
      <c r="J8" s="13"/>
      <c r="K8" s="14"/>
      <c r="L8" s="14"/>
      <c r="M8" s="14"/>
    </row>
    <row r="9" spans="1:13" ht="18.75">
      <c r="A9" s="18" t="s">
        <v>53</v>
      </c>
      <c r="B9" s="18"/>
      <c r="C9" s="18"/>
      <c r="D9" s="18">
        <v>211761.8</v>
      </c>
      <c r="E9" s="18">
        <f>E10+E12+E11+E13+E14</f>
        <v>211163.30000000002</v>
      </c>
      <c r="F9" s="18"/>
      <c r="G9" s="19">
        <f t="shared" si="0"/>
        <v>99.71737112170374</v>
      </c>
      <c r="H9" s="18"/>
      <c r="I9" s="13"/>
      <c r="J9" s="13"/>
      <c r="K9" s="14"/>
      <c r="L9" s="14"/>
      <c r="M9" s="14"/>
    </row>
    <row r="10" spans="1:13" ht="18.75">
      <c r="A10" s="18" t="s">
        <v>54</v>
      </c>
      <c r="B10" s="18"/>
      <c r="C10" s="18"/>
      <c r="D10" s="18">
        <v>61842.8</v>
      </c>
      <c r="E10" s="18">
        <v>61842.8</v>
      </c>
      <c r="F10" s="18"/>
      <c r="G10" s="19">
        <f t="shared" si="0"/>
        <v>100</v>
      </c>
      <c r="H10" s="18"/>
      <c r="I10" s="13"/>
      <c r="J10" s="13"/>
      <c r="K10" s="14"/>
      <c r="L10" s="14"/>
      <c r="M10" s="14"/>
    </row>
    <row r="11" spans="1:13" ht="18.75">
      <c r="A11" s="18" t="s">
        <v>55</v>
      </c>
      <c r="B11" s="18"/>
      <c r="C11" s="18"/>
      <c r="D11" s="18">
        <v>88235.6</v>
      </c>
      <c r="E11" s="18">
        <v>88226.9</v>
      </c>
      <c r="F11" s="18"/>
      <c r="G11" s="19">
        <f t="shared" si="0"/>
        <v>99.9901400341812</v>
      </c>
      <c r="H11" s="18"/>
      <c r="I11" s="13"/>
      <c r="J11" s="13"/>
      <c r="K11" s="14"/>
      <c r="L11" s="14"/>
      <c r="M11" s="14"/>
    </row>
    <row r="12" spans="1:13" ht="18.75">
      <c r="A12" s="18" t="s">
        <v>56</v>
      </c>
      <c r="B12" s="18"/>
      <c r="C12" s="18"/>
      <c r="D12" s="18">
        <v>61755.3</v>
      </c>
      <c r="E12" s="18">
        <v>60768.5</v>
      </c>
      <c r="F12" s="18"/>
      <c r="G12" s="19">
        <f t="shared" si="0"/>
        <v>98.40208046920668</v>
      </c>
      <c r="H12" s="18"/>
      <c r="I12" s="13"/>
      <c r="J12" s="13"/>
      <c r="K12" s="14"/>
      <c r="L12" s="14"/>
      <c r="M12" s="14"/>
    </row>
    <row r="13" spans="1:13" ht="109.5" customHeight="1">
      <c r="A13" s="18" t="s">
        <v>58</v>
      </c>
      <c r="B13" s="18"/>
      <c r="C13" s="18"/>
      <c r="D13" s="18">
        <v>1813.7</v>
      </c>
      <c r="E13" s="18">
        <v>1723.7</v>
      </c>
      <c r="F13" s="18"/>
      <c r="G13" s="19">
        <f t="shared" si="0"/>
        <v>95.03776809836246</v>
      </c>
      <c r="H13" s="17" t="s">
        <v>63</v>
      </c>
      <c r="I13" s="13"/>
      <c r="J13" s="13"/>
      <c r="K13" s="14"/>
      <c r="L13" s="14"/>
      <c r="M13" s="14"/>
    </row>
    <row r="14" spans="1:13" ht="18.75">
      <c r="A14" s="18" t="s">
        <v>57</v>
      </c>
      <c r="B14" s="18"/>
      <c r="C14" s="18"/>
      <c r="D14" s="18">
        <v>-1398.6</v>
      </c>
      <c r="E14" s="18">
        <v>-1398.6</v>
      </c>
      <c r="F14" s="18"/>
      <c r="G14" s="19">
        <f t="shared" si="0"/>
        <v>100</v>
      </c>
      <c r="H14" s="18"/>
      <c r="I14" s="13"/>
      <c r="J14" s="13"/>
      <c r="K14" s="14"/>
      <c r="L14" s="14"/>
      <c r="M14" s="14"/>
    </row>
    <row r="15" spans="1:13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  <c r="M15" s="14"/>
    </row>
    <row r="16" spans="1:13" ht="18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tabSelected="1" zoomScalePageLayoutView="0" workbookViewId="0" topLeftCell="A1">
      <selection activeCell="D14" sqref="D14"/>
    </sheetView>
  </sheetViews>
  <sheetFormatPr defaultColWidth="9.33203125" defaultRowHeight="11.25"/>
  <sheetData>
    <row r="2" spans="1:16" ht="18.75">
      <c r="A2" s="14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>
      <c r="A3" s="14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8.75">
      <c r="A4" s="14" t="s">
        <v>70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8.75">
      <c r="A5" s="14" t="s">
        <v>71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8.75">
      <c r="A6" s="14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8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8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8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8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2013-01-14T13:55:47Z</cp:lastPrinted>
  <dcterms:created xsi:type="dcterms:W3CDTF">2013-01-14T04:55:34Z</dcterms:created>
  <dcterms:modified xsi:type="dcterms:W3CDTF">2013-01-14T13:59:31Z</dcterms:modified>
  <cp:category/>
  <cp:version/>
  <cp:contentType/>
  <cp:contentStatus/>
</cp:coreProperties>
</file>