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 стр-ра 2011" sheetId="1" r:id="rId1"/>
  </sheets>
  <definedNames/>
  <calcPr fullCalcOnLoad="1"/>
</workbook>
</file>

<file path=xl/sharedStrings.xml><?xml version="1.0" encoding="utf-8"?>
<sst xmlns="http://schemas.openxmlformats.org/spreadsheetml/2006/main" count="1680" uniqueCount="331">
  <si>
    <t>На</t>
  </si>
  <si>
    <t>Наименование</t>
  </si>
  <si>
    <t>Код бюджетной классификации</t>
  </si>
  <si>
    <t>Раздел</t>
  </si>
  <si>
    <t>Подраз-дел</t>
  </si>
  <si>
    <t>Целевая статья расходов</t>
  </si>
  <si>
    <t>Вид расходов</t>
  </si>
  <si>
    <t>ВСЕГО</t>
  </si>
  <si>
    <t>Ведомство</t>
  </si>
  <si>
    <t>Общегосударственные вопросы</t>
  </si>
  <si>
    <t>должностного лица субъекта  Российской</t>
  </si>
  <si>
    <t>Федерации и органа местного</t>
  </si>
  <si>
    <t>самоуправления</t>
  </si>
  <si>
    <t xml:space="preserve">Функционирование высшего </t>
  </si>
  <si>
    <t xml:space="preserve">Руководство и управление в сфере установленных </t>
  </si>
  <si>
    <t xml:space="preserve">Руководство и управление в сфере  </t>
  </si>
  <si>
    <t>установленных функций органов государ-</t>
  </si>
  <si>
    <t xml:space="preserve">ственной  власти субъектов Российской </t>
  </si>
  <si>
    <t>Глава муниципального образования</t>
  </si>
  <si>
    <t>Выполнение функций органами местного самоуправления</t>
  </si>
  <si>
    <t>тельных органов  государственной власти</t>
  </si>
  <si>
    <t>и представительных органов муниципальных</t>
  </si>
  <si>
    <t>образований</t>
  </si>
  <si>
    <t>Функционирование законодательных (представи-</t>
  </si>
  <si>
    <t>01</t>
  </si>
  <si>
    <t>03</t>
  </si>
  <si>
    <t>0000000</t>
  </si>
  <si>
    <t>000</t>
  </si>
  <si>
    <t>00</t>
  </si>
  <si>
    <t>02</t>
  </si>
  <si>
    <t>0020000</t>
  </si>
  <si>
    <t>0020300</t>
  </si>
  <si>
    <t xml:space="preserve">Россйиской Федерации и органов местного </t>
  </si>
  <si>
    <t>функций органов государственной властисубъектов</t>
  </si>
  <si>
    <t>500</t>
  </si>
  <si>
    <t>Председатель представительного органа муниципального образования</t>
  </si>
  <si>
    <t>001</t>
  </si>
  <si>
    <t>09</t>
  </si>
  <si>
    <t>Национальная  экономика</t>
  </si>
  <si>
    <t>04</t>
  </si>
  <si>
    <t>000 00 00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</si>
  <si>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</si>
  <si>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</si>
  <si>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</si>
  <si>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</si>
  <si>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Социальная политика</t>
  </si>
  <si>
    <t>10</t>
  </si>
  <si>
    <t>Мероприятия в области социальной политики</t>
  </si>
  <si>
    <t>Межбюджетные трансферты</t>
  </si>
  <si>
    <t>11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</si>
  <si>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</si>
  <si>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</si>
  <si>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</si>
  <si>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</si>
  <si>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</si>
  <si>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</si>
  <si>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</si>
  <si>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</si>
  <si>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</si>
  <si>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</si>
  <si>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</si>
  <si>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</si>
  <si>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</si>
  <si>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</si>
  <si>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</si>
  <si>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МУЗ Варнавинская ЦРБ</t>
  </si>
  <si>
    <t>055</t>
  </si>
  <si>
    <t>Здравоохранение, физическая культура и спорт</t>
  </si>
  <si>
    <t>Амбулаторная помощь</t>
  </si>
  <si>
    <t xml:space="preserve">000 00 00 </t>
  </si>
  <si>
    <t>Больницы, клиники, госпитали, медико-санитарные части</t>
  </si>
  <si>
    <t>470 00 00</t>
  </si>
  <si>
    <t>Обеспечение деятельности подведомственных учреждений</t>
  </si>
  <si>
    <t>470 99 00</t>
  </si>
  <si>
    <t>Выполнение функций бюджетными учреждениями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</si>
  <si>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</si>
  <si>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</si>
  <si>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</si>
  <si>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</si>
  <si>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</si>
  <si>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Целевые программы муниципальных образований</t>
  </si>
  <si>
    <t>795 00 00</t>
  </si>
  <si>
    <t>08</t>
  </si>
  <si>
    <t>Бюджетные инвестиции</t>
  </si>
  <si>
    <t>003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</si>
  <si>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</si>
  <si>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</si>
  <si>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</si>
  <si>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</si>
  <si>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</si>
  <si>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</si>
  <si>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</si>
  <si>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Отдел культуры Варнавинского района</t>
  </si>
  <si>
    <t>057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</si>
  <si>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</si>
  <si>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</si>
  <si>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</si>
  <si>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</si>
  <si>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</si>
  <si>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</si>
  <si>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</si>
  <si>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</si>
  <si>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</si>
  <si>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</si>
  <si>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</si>
  <si>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</si>
  <si>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</si>
  <si>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</si>
  <si>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</si>
  <si>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</si>
  <si>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</si>
  <si>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Субсидии юридическим лицам</t>
  </si>
  <si>
    <t>006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</si>
  <si>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</si>
  <si>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</si>
  <si>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</si>
  <si>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</si>
  <si>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</si>
  <si>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06</t>
  </si>
  <si>
    <t>Отдел экологии и природопользования</t>
  </si>
  <si>
    <t>069</t>
  </si>
  <si>
    <t>Охрана окружающей среды</t>
  </si>
  <si>
    <t>Охрана объектов растительного и животного мираи среды их обитания</t>
  </si>
  <si>
    <t>Природоохранные мероприятия</t>
  </si>
  <si>
    <t>410 01 00</t>
  </si>
  <si>
    <t>Состояние окружающей среды и природопользования</t>
  </si>
  <si>
    <t>410 00 00</t>
  </si>
  <si>
    <t>Телепрограмма "Наш край"</t>
  </si>
  <si>
    <t>070</t>
  </si>
  <si>
    <t>074</t>
  </si>
  <si>
    <t xml:space="preserve">Варнавинское районное управление </t>
  </si>
  <si>
    <t>образования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</si>
  <si>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</si>
  <si>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</si>
  <si>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</si>
  <si>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</si>
  <si>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</si>
  <si>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</si>
  <si>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07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</si>
  <si>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</si>
  <si>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</si>
  <si>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</si>
  <si>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</si>
  <si>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</si>
  <si>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</si>
  <si>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</si>
  <si>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</si>
  <si>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Иные безвозмездные и безвозвратные перечисления</t>
  </si>
  <si>
    <t>520 00 00</t>
  </si>
  <si>
    <t>520 09 00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</si>
  <si>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</si>
  <si>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</si>
  <si>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</si>
  <si>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</si>
  <si>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</si>
  <si>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082</t>
  </si>
  <si>
    <t xml:space="preserve">Управление сельского хозяйства </t>
  </si>
  <si>
    <t>Варнавинского района</t>
  </si>
  <si>
    <t>Сельское хозяйство и рыболовство</t>
  </si>
  <si>
    <t xml:space="preserve">002 00 00 </t>
  </si>
  <si>
    <t>Выполнение функций государственными органами</t>
  </si>
  <si>
    <t>05</t>
  </si>
  <si>
    <t>Мероприятия в области сельскохозяйственного производства</t>
  </si>
  <si>
    <t>260 04 00</t>
  </si>
  <si>
    <t xml:space="preserve">Финансовое управление админимстрации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</si>
  <si>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</si>
  <si>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расходы</t>
  </si>
  <si>
    <t>Резервные фонды</t>
  </si>
  <si>
    <t>070 00 00</t>
  </si>
  <si>
    <t>Резервные фонды местных администраций</t>
  </si>
  <si>
    <t>070 05 00</t>
  </si>
  <si>
    <t>013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</si>
  <si>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</si>
  <si>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</si>
  <si>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</si>
  <si>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Муниципальные  целевые программы</t>
  </si>
  <si>
    <t>7950000</t>
  </si>
  <si>
    <t>Коммунальное хозяйство</t>
  </si>
  <si>
    <t>Строительство объектов общегражданского назначения</t>
  </si>
  <si>
    <t>102 02 00</t>
  </si>
  <si>
    <t>Другие вопросы в области жилищно-коммунального хозяйства</t>
  </si>
  <si>
    <t>Редакция газеты "Новый путь"</t>
  </si>
  <si>
    <t>135</t>
  </si>
  <si>
    <t>167</t>
  </si>
  <si>
    <t>Физическая культура и спорт</t>
  </si>
  <si>
    <t xml:space="preserve">124- ПЧ ГУ МЧС по </t>
  </si>
  <si>
    <t>Варнавинскому району</t>
  </si>
  <si>
    <t>177</t>
  </si>
  <si>
    <t>Национальная безопасность и правоохранительная деятельность</t>
  </si>
  <si>
    <t>Обеспечение пожарной безопасности</t>
  </si>
  <si>
    <t>Региональные целевые программы</t>
  </si>
  <si>
    <t>ОВД Варнавинского района</t>
  </si>
  <si>
    <t>188</t>
  </si>
  <si>
    <t>Органы внутренних дел</t>
  </si>
  <si>
    <t>330</t>
  </si>
  <si>
    <t>муниципального района</t>
  </si>
  <si>
    <t xml:space="preserve">Земское собрание Варнавинского </t>
  </si>
  <si>
    <t>КУМИ Варнавинского района</t>
  </si>
  <si>
    <t>366</t>
  </si>
  <si>
    <t>Прикладные научные исследования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</si>
  <si>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</si>
  <si>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</si>
  <si>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</si>
  <si>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</si>
  <si>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здравоохранения, физической культуры и спорта</t>
  </si>
  <si>
    <t>Реализация государственных функций в области социальной политики</t>
  </si>
  <si>
    <t>Ежемесячное денежное вознаграждение за классное руководство</t>
  </si>
  <si>
    <t>Топливно – энергетический комплекс</t>
  </si>
  <si>
    <t>Другие общегосударственные вопросы</t>
  </si>
  <si>
    <t>000 00 00</t>
  </si>
  <si>
    <t>000 </t>
  </si>
  <si>
    <t>Связь и информатика</t>
  </si>
  <si>
    <t>Мероприятия в области информатики и использования информационных систем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</si>
  <si>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</si>
  <si>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</si>
  <si>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5220000</t>
  </si>
  <si>
    <t>0020400</t>
  </si>
  <si>
    <t>1020200</t>
  </si>
  <si>
    <t>Молодежная политика и оздоровление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</si>
  <si>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</si>
  <si>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</si>
  <si>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005</t>
  </si>
  <si>
    <t>5140000</t>
  </si>
  <si>
    <t>5140100</t>
  </si>
  <si>
    <t>Социальные выплаты</t>
  </si>
  <si>
    <t>Социальное обеспечение населения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</si>
  <si>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</si>
  <si>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</si>
  <si>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Субсидии на обеспечение жильем</t>
  </si>
  <si>
    <t>501</t>
  </si>
  <si>
    <t>Стационарная медицинская помощь</t>
  </si>
  <si>
    <t>4709900</t>
  </si>
  <si>
    <t>Скорая медицинская помощь</t>
  </si>
  <si>
    <t>Проведение мероприятий для детей и молодежи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</si>
  <si>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</si>
  <si>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</si>
  <si>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</si>
  <si>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</si>
  <si>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</si>
  <si>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Субсидии бюджетам поселений</t>
  </si>
  <si>
    <t>з/п</t>
  </si>
  <si>
    <t>прочие</t>
  </si>
  <si>
    <t>5221304</t>
  </si>
  <si>
    <t>просие</t>
  </si>
  <si>
    <t>Поддержка мер по обеспечению сбалансированности бюджетов</t>
  </si>
  <si>
    <t>Прочие дотации</t>
  </si>
  <si>
    <t>007</t>
  </si>
  <si>
    <t>Благоустройство</t>
  </si>
  <si>
    <t>6000000</t>
  </si>
  <si>
    <t>Организация и содержание мест захоронения</t>
  </si>
  <si>
    <t>6000400</t>
  </si>
  <si>
    <t>РАСХОДЫ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</si>
  <si>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</si>
  <si>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</si>
  <si>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Прочие мероприятия по благоустройству городских округов и поселений</t>
  </si>
  <si>
    <t>6000500</t>
  </si>
  <si>
    <t xml:space="preserve">Культура </t>
  </si>
  <si>
    <t>Областные целевые программы</t>
  </si>
  <si>
    <t>Субвенции на поддержку племенного животноводства за счет средств областного бюджета</t>
  </si>
  <si>
    <t>Субвенции на поддержку элитного семеноводства за счет средств областного бюджета</t>
  </si>
  <si>
    <t>Субвенции на возмещение гражданам, ведущих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</t>
  </si>
  <si>
    <t>5228001</t>
  </si>
  <si>
    <t>5228002</t>
  </si>
  <si>
    <t>11029</t>
  </si>
  <si>
    <t>3839,6</t>
  </si>
  <si>
    <t>15291</t>
  </si>
  <si>
    <t>2085</t>
  </si>
  <si>
    <t>1106</t>
  </si>
  <si>
    <t>1225</t>
  </si>
  <si>
    <t>зп</t>
  </si>
  <si>
    <t xml:space="preserve">Отдел физкультуры и спорта 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</si>
  <si>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</si>
  <si>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</si>
  <si>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по социальной помощи населению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</si>
  <si>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</si>
  <si>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</si>
  <si>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0900200</t>
  </si>
  <si>
    <t>Таблица 2</t>
  </si>
  <si>
    <t>на 2010-2012 годы</t>
  </si>
  <si>
    <t xml:space="preserve">Оздоровление детей </t>
  </si>
  <si>
    <t>4320200</t>
  </si>
  <si>
    <t>200</t>
  </si>
  <si>
    <t>Выполнение других обязательств государства</t>
  </si>
  <si>
    <t>0920300</t>
  </si>
  <si>
    <t>Медицинская помощь в дневных стационарах всех типов</t>
  </si>
  <si>
    <t>Администрация Варнавинского района</t>
  </si>
  <si>
    <t>094</t>
  </si>
  <si>
    <t>4500000</t>
  </si>
  <si>
    <t>Комплектование книжных фондов библиотек муниципальных образований</t>
  </si>
  <si>
    <t>4500600</t>
  </si>
  <si>
    <t xml:space="preserve">Мероприятия по проведению оздоровительной кампании детей </t>
  </si>
  <si>
    <t>4320000</t>
  </si>
  <si>
    <t>0013600</t>
  </si>
  <si>
    <t>4320201</t>
  </si>
  <si>
    <t>4320202</t>
  </si>
  <si>
    <t>4320203</t>
  </si>
  <si>
    <t>Управление капитального строительства и жилищно-коммунального хозяйства</t>
  </si>
  <si>
    <t>План 2011</t>
  </si>
  <si>
    <t>30,3</t>
  </si>
  <si>
    <t>0020800</t>
  </si>
  <si>
    <t>Глава местной администрации (исполнительно-распорядительного органа муниципального образования)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</si>
  <si>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</si>
  <si>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</si>
  <si>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4699900</t>
  </si>
  <si>
    <t>4699901</t>
  </si>
  <si>
    <t>Обеспечение деятельности подведомственных учреждений за счет субвенции из областного бюджета</t>
  </si>
  <si>
    <t>Субвенции на увеличение поголовья крупного рогатого скота</t>
  </si>
  <si>
    <t>Субвенции на компенсацию части затрат на приобретение средств химизации</t>
  </si>
  <si>
    <t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</si>
  <si>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>Федерации и органов местного самоуправления</t>
  </si>
  <si>
    <t>3500200</t>
  </si>
  <si>
    <t>5226500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</si>
  <si>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2011 год"</t>
  </si>
  <si>
    <t>1020102</t>
  </si>
  <si>
    <t>КУЛЬТУРА</t>
  </si>
  <si>
    <t>Другие вопросы в области культуры</t>
  </si>
  <si>
    <t>13</t>
  </si>
  <si>
    <t>Здравоохранение</t>
  </si>
  <si>
    <t>Другие вопросы в области здравоохранения</t>
  </si>
  <si>
    <t>Средства массовой информации</t>
  </si>
  <si>
    <t xml:space="preserve">Прочие межбюджетные трансферты </t>
  </si>
  <si>
    <t>4339901</t>
  </si>
  <si>
    <t>4339900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</si>
  <si>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</si>
  <si>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3029900</t>
  </si>
  <si>
    <t>Поисковые и аварийно-спасательные учреждения </t>
  </si>
  <si>
    <t>Мероприятия в сфере культуры</t>
  </si>
  <si>
    <t>План 2012</t>
  </si>
  <si>
    <t>План 2013</t>
  </si>
  <si>
    <t>Распределение бюджетных ассигнований по главным распорядителям средств районного бюджета</t>
  </si>
  <si>
    <t>на 2011-2013 гг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</si>
</sst>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&quot;р.&quot;"/>
  </numFmts>
  <fonts count="7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Arial CYR"/>
      <family val="2"/>
    </font>
    <font>
      <sz val="12"/>
      <color indexed="8"/>
      <name val="Arial Cyr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9" fillId="0" borderId="12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168" fontId="0" fillId="0" borderId="12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22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49" fontId="10" fillId="0" borderId="19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49" fontId="10" fillId="0" borderId="18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/>
    </xf>
    <xf numFmtId="49" fontId="29" fillId="0" borderId="24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49" fontId="13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0" fillId="0" borderId="27" xfId="0" applyFont="1" applyBorder="1" applyAlignment="1">
      <alignment wrapText="1"/>
    </xf>
    <xf numFmtId="168" fontId="0" fillId="0" borderId="28" xfId="0" applyNumberFormat="1" applyBorder="1" applyAlignment="1">
      <alignment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6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168" fontId="0" fillId="0" borderId="32" xfId="0" applyNumberFormat="1" applyBorder="1" applyAlignment="1">
      <alignment/>
    </xf>
    <xf numFmtId="49" fontId="6" fillId="0" borderId="33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/>
    </xf>
    <xf numFmtId="49" fontId="16" fillId="0" borderId="35" xfId="0" applyNumberFormat="1" applyFont="1" applyBorder="1" applyAlignment="1">
      <alignment/>
    </xf>
    <xf numFmtId="49" fontId="16" fillId="0" borderId="32" xfId="0" applyNumberFormat="1" applyFont="1" applyBorder="1" applyAlignment="1">
      <alignment/>
    </xf>
    <xf numFmtId="49" fontId="16" fillId="0" borderId="33" xfId="0" applyNumberFormat="1" applyFont="1" applyBorder="1" applyAlignment="1">
      <alignment/>
    </xf>
    <xf numFmtId="49" fontId="15" fillId="0" borderId="35" xfId="0" applyNumberFormat="1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3" xfId="0" applyNumberFormat="1" applyFont="1" applyBorder="1" applyAlignment="1">
      <alignment/>
    </xf>
    <xf numFmtId="49" fontId="12" fillId="0" borderId="34" xfId="0" applyNumberFormat="1" applyFont="1" applyBorder="1" applyAlignment="1">
      <alignment horizontal="right" wrapText="1"/>
    </xf>
    <xf numFmtId="0" fontId="9" fillId="0" borderId="34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10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horizontal="right"/>
    </xf>
    <xf numFmtId="0" fontId="10" fillId="0" borderId="34" xfId="0" applyFont="1" applyBorder="1" applyAlignment="1">
      <alignment wrapText="1"/>
    </xf>
    <xf numFmtId="0" fontId="13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13" fillId="0" borderId="34" xfId="0" applyFont="1" applyBorder="1" applyAlignment="1">
      <alignment wrapText="1"/>
    </xf>
    <xf numFmtId="49" fontId="8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wrapText="1"/>
    </xf>
    <xf numFmtId="49" fontId="1" fillId="0" borderId="34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49" fontId="24" fillId="0" borderId="34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12" fillId="0" borderId="34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4" fillId="0" borderId="33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49" fontId="28" fillId="0" borderId="34" xfId="0" applyNumberFormat="1" applyFont="1" applyBorder="1" applyAlignment="1">
      <alignment horizontal="center" wrapText="1"/>
    </xf>
    <xf numFmtId="49" fontId="24" fillId="0" borderId="34" xfId="0" applyNumberFormat="1" applyFont="1" applyBorder="1" applyAlignment="1">
      <alignment/>
    </xf>
    <xf numFmtId="0" fontId="26" fillId="0" borderId="34" xfId="0" applyFont="1" applyBorder="1" applyAlignment="1">
      <alignment wrapText="1"/>
    </xf>
    <xf numFmtId="0" fontId="10" fillId="0" borderId="34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right" wrapText="1"/>
    </xf>
    <xf numFmtId="0" fontId="10" fillId="0" borderId="33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49" fontId="23" fillId="0" borderId="3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wrapText="1"/>
    </xf>
    <xf numFmtId="0" fontId="12" fillId="0" borderId="34" xfId="0" applyFont="1" applyBorder="1" applyAlignment="1">
      <alignment horizontal="right" wrapText="1"/>
    </xf>
    <xf numFmtId="49" fontId="6" fillId="0" borderId="32" xfId="0" applyNumberFormat="1" applyFont="1" applyBorder="1" applyAlignment="1">
      <alignment/>
    </xf>
    <xf numFmtId="49" fontId="16" fillId="0" borderId="34" xfId="0" applyNumberFormat="1" applyFont="1" applyBorder="1" applyAlignment="1">
      <alignment/>
    </xf>
    <xf numFmtId="0" fontId="13" fillId="0" borderId="32" xfId="0" applyFont="1" applyBorder="1" applyAlignment="1">
      <alignment horizontal="center" wrapText="1"/>
    </xf>
    <xf numFmtId="0" fontId="10" fillId="0" borderId="36" xfId="0" applyFont="1" applyBorder="1" applyAlignment="1">
      <alignment horizontal="right" wrapText="1"/>
    </xf>
    <xf numFmtId="0" fontId="12" fillId="0" borderId="27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3" fillId="0" borderId="35" xfId="0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0" fillId="0" borderId="35" xfId="0" applyFont="1" applyBorder="1" applyAlignment="1">
      <alignment horizontal="right" wrapText="1"/>
    </xf>
    <xf numFmtId="49" fontId="6" fillId="0" borderId="41" xfId="0" applyNumberFormat="1" applyFont="1" applyBorder="1" applyAlignment="1">
      <alignment/>
    </xf>
    <xf numFmtId="49" fontId="6" fillId="0" borderId="42" xfId="0" applyNumberFormat="1" applyFont="1" applyBorder="1" applyAlignment="1">
      <alignment horizontal="center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0" fontId="12" fillId="0" borderId="36" xfId="0" applyFont="1" applyBorder="1" applyAlignment="1">
      <alignment horizontal="right" wrapText="1"/>
    </xf>
    <xf numFmtId="49" fontId="10" fillId="0" borderId="4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23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29" fillId="0" borderId="47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right" wrapText="1"/>
    </xf>
    <xf numFmtId="49" fontId="10" fillId="0" borderId="17" xfId="0" applyNumberFormat="1" applyFont="1" applyBorder="1" applyAlignment="1">
      <alignment wrapText="1"/>
    </xf>
    <xf numFmtId="49" fontId="10" fillId="0" borderId="32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wrapText="1"/>
    </xf>
    <xf numFmtId="0" fontId="12" fillId="0" borderId="32" xfId="0" applyFont="1" applyBorder="1" applyAlignment="1">
      <alignment horizontal="right" wrapText="1"/>
    </xf>
    <xf numFmtId="49" fontId="10" fillId="0" borderId="26" xfId="0" applyNumberFormat="1" applyFont="1" applyBorder="1" applyAlignment="1">
      <alignment wrapText="1"/>
    </xf>
    <xf numFmtId="49" fontId="10" fillId="0" borderId="35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 wrapText="1"/>
    </xf>
    <xf numFmtId="49" fontId="10" fillId="0" borderId="22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168" fontId="0" fillId="0" borderId="51" xfId="0" applyNumberFormat="1" applyBorder="1" applyAlignment="1">
      <alignment/>
    </xf>
    <xf numFmtId="49" fontId="11" fillId="0" borderId="22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10" fillId="0" borderId="53" xfId="0" applyFont="1" applyBorder="1" applyAlignment="1">
      <alignment wrapText="1"/>
    </xf>
    <xf numFmtId="49" fontId="6" fillId="0" borderId="54" xfId="0" applyNumberFormat="1" applyFont="1" applyBorder="1" applyAlignment="1">
      <alignment horizontal="center"/>
    </xf>
    <xf numFmtId="49" fontId="23" fillId="0" borderId="48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24" fillId="0" borderId="55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/>
    </xf>
    <xf numFmtId="49" fontId="0" fillId="0" borderId="56" xfId="0" applyNumberFormat="1" applyBorder="1" applyAlignment="1">
      <alignment/>
    </xf>
    <xf numFmtId="49" fontId="0" fillId="0" borderId="48" xfId="0" applyNumberForma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 wrapText="1"/>
    </xf>
    <xf numFmtId="49" fontId="23" fillId="0" borderId="55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49" fontId="23" fillId="0" borderId="55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 wrapText="1"/>
    </xf>
    <xf numFmtId="49" fontId="0" fillId="0" borderId="52" xfId="0" applyNumberFormat="1" applyBorder="1" applyAlignment="1">
      <alignment/>
    </xf>
    <xf numFmtId="49" fontId="12" fillId="0" borderId="49" xfId="0" applyNumberFormat="1" applyFont="1" applyBorder="1" applyAlignment="1">
      <alignment horizontal="center" wrapText="1"/>
    </xf>
    <xf numFmtId="49" fontId="12" fillId="0" borderId="51" xfId="0" applyNumberFormat="1" applyFont="1" applyBorder="1" applyAlignment="1">
      <alignment horizontal="center" wrapText="1"/>
    </xf>
    <xf numFmtId="168" fontId="5" fillId="0" borderId="34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51" xfId="0" applyNumberFormat="1" applyBorder="1" applyAlignment="1">
      <alignment/>
    </xf>
    <xf numFmtId="168" fontId="5" fillId="0" borderId="31" xfId="0" applyNumberFormat="1" applyFont="1" applyBorder="1" applyAlignment="1">
      <alignment horizontal="center" wrapText="1"/>
    </xf>
    <xf numFmtId="168" fontId="2" fillId="0" borderId="32" xfId="0" applyNumberFormat="1" applyFont="1" applyBorder="1" applyAlignment="1">
      <alignment horizontal="center"/>
    </xf>
    <xf numFmtId="168" fontId="5" fillId="0" borderId="33" xfId="0" applyNumberFormat="1" applyFont="1" applyBorder="1" applyAlignment="1">
      <alignment horizontal="center"/>
    </xf>
    <xf numFmtId="168" fontId="5" fillId="0" borderId="35" xfId="0" applyNumberFormat="1" applyFont="1" applyBorder="1" applyAlignment="1">
      <alignment horizontal="center"/>
    </xf>
    <xf numFmtId="168" fontId="5" fillId="0" borderId="32" xfId="0" applyNumberFormat="1" applyFont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2" fillId="0" borderId="33" xfId="0" applyNumberFormat="1" applyFont="1" applyBorder="1" applyAlignment="1">
      <alignment horizontal="center"/>
    </xf>
    <xf numFmtId="168" fontId="2" fillId="0" borderId="34" xfId="0" applyNumberFormat="1" applyFont="1" applyBorder="1" applyAlignment="1">
      <alignment horizontal="center"/>
    </xf>
    <xf numFmtId="168" fontId="5" fillId="0" borderId="38" xfId="0" applyNumberFormat="1" applyFont="1" applyBorder="1" applyAlignment="1">
      <alignment horizontal="center"/>
    </xf>
    <xf numFmtId="168" fontId="2" fillId="0" borderId="36" xfId="0" applyNumberFormat="1" applyFont="1" applyBorder="1" applyAlignment="1">
      <alignment horizontal="center"/>
    </xf>
    <xf numFmtId="168" fontId="5" fillId="0" borderId="4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10" fillId="0" borderId="57" xfId="0" applyFont="1" applyBorder="1" applyAlignment="1">
      <alignment horizontal="right" wrapText="1"/>
    </xf>
    <xf numFmtId="49" fontId="10" fillId="0" borderId="34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/>
    </xf>
    <xf numFmtId="0" fontId="26" fillId="0" borderId="34" xfId="0" applyFont="1" applyBorder="1" applyAlignment="1">
      <alignment horizontal="right"/>
    </xf>
    <xf numFmtId="0" fontId="13" fillId="0" borderId="17" xfId="0" applyFont="1" applyBorder="1" applyAlignment="1">
      <alignment wrapText="1"/>
    </xf>
    <xf numFmtId="49" fontId="23" fillId="0" borderId="32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12" fillId="0" borderId="33" xfId="0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0" fontId="9" fillId="0" borderId="22" xfId="0" applyFont="1" applyBorder="1" applyAlignment="1">
      <alignment wrapText="1"/>
    </xf>
    <xf numFmtId="0" fontId="12" fillId="0" borderId="35" xfId="0" applyFont="1" applyBorder="1" applyAlignment="1">
      <alignment horizontal="right" wrapText="1"/>
    </xf>
    <xf numFmtId="49" fontId="12" fillId="0" borderId="52" xfId="0" applyNumberFormat="1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12" fillId="0" borderId="57" xfId="0" applyFont="1" applyBorder="1" applyAlignment="1">
      <alignment horizontal="center" wrapText="1"/>
    </xf>
    <xf numFmtId="49" fontId="10" fillId="0" borderId="58" xfId="0" applyNumberFormat="1" applyFont="1" applyBorder="1" applyAlignment="1">
      <alignment horizontal="center" wrapText="1"/>
    </xf>
    <xf numFmtId="49" fontId="10" fillId="0" borderId="59" xfId="0" applyNumberFormat="1" applyFont="1" applyBorder="1" applyAlignment="1">
      <alignment horizontal="center" wrapText="1"/>
    </xf>
    <xf numFmtId="49" fontId="12" fillId="0" borderId="60" xfId="0" applyNumberFormat="1" applyFont="1" applyBorder="1" applyAlignment="1">
      <alignment horizontal="center" wrapText="1"/>
    </xf>
    <xf numFmtId="168" fontId="2" fillId="0" borderId="42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49" fontId="29" fillId="0" borderId="48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29" fillId="0" borderId="3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5" fillId="0" borderId="61" xfId="0" applyNumberFormat="1" applyFont="1" applyBorder="1" applyAlignment="1">
      <alignment horizontal="center"/>
    </xf>
    <xf numFmtId="168" fontId="5" fillId="0" borderId="62" xfId="0" applyNumberFormat="1" applyFont="1" applyBorder="1" applyAlignment="1">
      <alignment horizontal="center"/>
    </xf>
    <xf numFmtId="168" fontId="2" fillId="0" borderId="63" xfId="0" applyNumberFormat="1" applyFont="1" applyBorder="1" applyAlignment="1">
      <alignment horizontal="center"/>
    </xf>
    <xf numFmtId="168" fontId="2" fillId="0" borderId="64" xfId="0" applyNumberFormat="1" applyFont="1" applyBorder="1" applyAlignment="1">
      <alignment horizontal="center"/>
    </xf>
    <xf numFmtId="168" fontId="28" fillId="0" borderId="33" xfId="0" applyNumberFormat="1" applyFont="1" applyBorder="1" applyAlignment="1">
      <alignment horizontal="center"/>
    </xf>
    <xf numFmtId="168" fontId="27" fillId="0" borderId="33" xfId="0" applyNumberFormat="1" applyFont="1" applyBorder="1" applyAlignment="1">
      <alignment horizontal="center"/>
    </xf>
    <xf numFmtId="168" fontId="27" fillId="0" borderId="34" xfId="0" applyNumberFormat="1" applyFont="1" applyBorder="1" applyAlignment="1">
      <alignment horizontal="center"/>
    </xf>
    <xf numFmtId="168" fontId="2" fillId="0" borderId="34" xfId="0" applyNumberFormat="1" applyFont="1" applyBorder="1" applyAlignment="1">
      <alignment horizontal="center" wrapText="1"/>
    </xf>
    <xf numFmtId="168" fontId="2" fillId="0" borderId="62" xfId="0" applyNumberFormat="1" applyFont="1" applyBorder="1" applyAlignment="1">
      <alignment horizontal="center"/>
    </xf>
    <xf numFmtId="168" fontId="2" fillId="0" borderId="61" xfId="0" applyNumberFormat="1" applyFont="1" applyBorder="1" applyAlignment="1">
      <alignment horizontal="center"/>
    </xf>
    <xf numFmtId="168" fontId="5" fillId="0" borderId="65" xfId="0" applyNumberFormat="1" applyFont="1" applyBorder="1" applyAlignment="1">
      <alignment horizontal="center"/>
    </xf>
    <xf numFmtId="168" fontId="5" fillId="0" borderId="66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18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49" fontId="27" fillId="0" borderId="18" xfId="0" applyNumberFormat="1" applyFont="1" applyBorder="1" applyAlignment="1">
      <alignment wrapText="1"/>
    </xf>
    <xf numFmtId="0" fontId="1" fillId="0" borderId="18" xfId="0" applyFont="1" applyBorder="1" applyAlignment="1">
      <alignment horizontal="justify"/>
    </xf>
    <xf numFmtId="0" fontId="32" fillId="0" borderId="24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168" fontId="5" fillId="0" borderId="15" xfId="0" applyNumberFormat="1" applyFont="1" applyBorder="1" applyAlignment="1">
      <alignment horizontal="center" wrapText="1"/>
    </xf>
    <xf numFmtId="168" fontId="33" fillId="0" borderId="67" xfId="0" applyNumberFormat="1" applyFont="1" applyBorder="1" applyAlignment="1">
      <alignment/>
    </xf>
    <xf numFmtId="168" fontId="2" fillId="0" borderId="66" xfId="0" applyNumberFormat="1" applyFont="1" applyBorder="1" applyAlignment="1">
      <alignment horizontal="center"/>
    </xf>
    <xf numFmtId="168" fontId="33" fillId="0" borderId="63" xfId="0" applyNumberFormat="1" applyFont="1" applyBorder="1" applyAlignment="1">
      <alignment/>
    </xf>
    <xf numFmtId="168" fontId="33" fillId="0" borderId="61" xfId="0" applyNumberFormat="1" applyFont="1" applyBorder="1" applyAlignment="1">
      <alignment/>
    </xf>
    <xf numFmtId="168" fontId="33" fillId="0" borderId="66" xfId="0" applyNumberFormat="1" applyFont="1" applyBorder="1" applyAlignment="1">
      <alignment/>
    </xf>
    <xf numFmtId="168" fontId="5" fillId="0" borderId="63" xfId="0" applyNumberFormat="1" applyFont="1" applyBorder="1" applyAlignment="1">
      <alignment horizontal="center"/>
    </xf>
    <xf numFmtId="168" fontId="28" fillId="0" borderId="66" xfId="0" applyNumberFormat="1" applyFont="1" applyBorder="1" applyAlignment="1">
      <alignment horizontal="center"/>
    </xf>
    <xf numFmtId="168" fontId="2" fillId="0" borderId="62" xfId="0" applyNumberFormat="1" applyFont="1" applyBorder="1" applyAlignment="1">
      <alignment/>
    </xf>
    <xf numFmtId="168" fontId="27" fillId="0" borderId="66" xfId="0" applyNumberFormat="1" applyFont="1" applyBorder="1" applyAlignment="1">
      <alignment horizontal="center"/>
    </xf>
    <xf numFmtId="168" fontId="33" fillId="0" borderId="62" xfId="0" applyNumberFormat="1" applyFont="1" applyBorder="1" applyAlignment="1">
      <alignment/>
    </xf>
    <xf numFmtId="168" fontId="5" fillId="0" borderId="67" xfId="0" applyNumberFormat="1" applyFont="1" applyBorder="1" applyAlignment="1">
      <alignment horizontal="center"/>
    </xf>
    <xf numFmtId="168" fontId="2" fillId="0" borderId="67" xfId="0" applyNumberFormat="1" applyFont="1" applyBorder="1" applyAlignment="1">
      <alignment horizontal="center"/>
    </xf>
    <xf numFmtId="168" fontId="27" fillId="0" borderId="62" xfId="0" applyNumberFormat="1" applyFont="1" applyBorder="1" applyAlignment="1">
      <alignment horizontal="center"/>
    </xf>
    <xf numFmtId="168" fontId="2" fillId="0" borderId="62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51" xfId="0" applyNumberFormat="1" applyFont="1" applyBorder="1" applyAlignment="1">
      <alignment/>
    </xf>
    <xf numFmtId="0" fontId="38" fillId="0" borderId="68" xfId="0" applyFont="1" applyBorder="1" applyAlignment="1">
      <alignment wrapText="1"/>
    </xf>
    <xf numFmtId="49" fontId="8" fillId="0" borderId="3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168" fontId="27" fillId="0" borderId="63" xfId="0" applyNumberFormat="1" applyFont="1" applyFill="1" applyBorder="1" applyAlignment="1">
      <alignment horizontal="center" wrapText="1"/>
    </xf>
    <xf numFmtId="168" fontId="27" fillId="0" borderId="62" xfId="0" applyNumberFormat="1" applyFont="1" applyFill="1" applyBorder="1" applyAlignment="1">
      <alignment horizontal="center" wrapText="1"/>
    </xf>
    <xf numFmtId="168" fontId="5" fillId="0" borderId="55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49" fontId="8" fillId="0" borderId="49" xfId="0" applyNumberFormat="1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1" fillId="0" borderId="67" xfId="0" applyFont="1" applyBorder="1" applyAlignment="1">
      <alignment wrapText="1"/>
    </xf>
    <xf numFmtId="0" fontId="1" fillId="0" borderId="69" xfId="0" applyFont="1" applyBorder="1" applyAlignment="1">
      <alignment wrapText="1"/>
    </xf>
    <xf numFmtId="168" fontId="34" fillId="0" borderId="34" xfId="0" applyNumberFormat="1" applyFont="1" applyBorder="1" applyAlignment="1">
      <alignment horizontal="center"/>
    </xf>
    <xf numFmtId="168" fontId="28" fillId="0" borderId="34" xfId="0" applyNumberFormat="1" applyFont="1" applyBorder="1" applyAlignment="1">
      <alignment horizontal="center"/>
    </xf>
    <xf numFmtId="168" fontId="35" fillId="0" borderId="34" xfId="0" applyNumberFormat="1" applyFont="1" applyBorder="1" applyAlignment="1">
      <alignment horizontal="center"/>
    </xf>
    <xf numFmtId="168" fontId="38" fillId="0" borderId="36" xfId="0" applyNumberFormat="1" applyFont="1" applyBorder="1" applyAlignment="1">
      <alignment horizontal="center" wrapText="1"/>
    </xf>
    <xf numFmtId="168" fontId="28" fillId="0" borderId="34" xfId="0" applyNumberFormat="1" applyFont="1" applyBorder="1" applyAlignment="1">
      <alignment horizontal="center" wrapText="1"/>
    </xf>
    <xf numFmtId="168" fontId="2" fillId="0" borderId="38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20" xfId="0" applyFont="1" applyBorder="1" applyAlignment="1">
      <alignment horizontal="center" wrapText="1"/>
    </xf>
    <xf numFmtId="168" fontId="2" fillId="0" borderId="66" xfId="0" applyNumberFormat="1" applyFont="1" applyBorder="1" applyAlignment="1">
      <alignment/>
    </xf>
    <xf numFmtId="0" fontId="9" fillId="0" borderId="7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33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49" fontId="18" fillId="0" borderId="39" xfId="0" applyNumberFormat="1" applyFont="1" applyBorder="1" applyAlignment="1">
      <alignment/>
    </xf>
    <xf numFmtId="49" fontId="18" fillId="0" borderId="40" xfId="0" applyNumberFormat="1" applyFont="1" applyBorder="1" applyAlignment="1">
      <alignment/>
    </xf>
    <xf numFmtId="49" fontId="18" fillId="0" borderId="54" xfId="0" applyNumberFormat="1" applyFont="1" applyBorder="1" applyAlignment="1">
      <alignment/>
    </xf>
    <xf numFmtId="0" fontId="1" fillId="0" borderId="53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/>
    </xf>
    <xf numFmtId="49" fontId="23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center" wrapText="1"/>
    </xf>
    <xf numFmtId="49" fontId="25" fillId="0" borderId="3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/>
    </xf>
    <xf numFmtId="0" fontId="38" fillId="0" borderId="70" xfId="0" applyFont="1" applyBorder="1" applyAlignment="1">
      <alignment wrapText="1"/>
    </xf>
    <xf numFmtId="49" fontId="6" fillId="0" borderId="2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10" fillId="0" borderId="16" xfId="0" applyFont="1" applyBorder="1" applyAlignment="1">
      <alignment wrapText="1"/>
    </xf>
    <xf numFmtId="49" fontId="7" fillId="0" borderId="18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10" fillId="0" borderId="2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0" fillId="0" borderId="18" xfId="0" applyNumberFormat="1" applyFont="1" applyBorder="1" applyAlignment="1">
      <alignment wrapText="1"/>
    </xf>
    <xf numFmtId="0" fontId="24" fillId="0" borderId="71" xfId="0" applyFont="1" applyBorder="1" applyAlignment="1">
      <alignment wrapText="1"/>
    </xf>
    <xf numFmtId="49" fontId="23" fillId="0" borderId="21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72" xfId="0" applyNumberFormat="1" applyFont="1" applyBorder="1" applyAlignment="1">
      <alignment/>
    </xf>
    <xf numFmtId="49" fontId="6" fillId="0" borderId="44" xfId="0" applyNumberFormat="1" applyFont="1" applyBorder="1" applyAlignment="1">
      <alignment/>
    </xf>
    <xf numFmtId="49" fontId="25" fillId="0" borderId="2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36" fillId="0" borderId="24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0" fontId="39" fillId="0" borderId="24" xfId="0" applyFont="1" applyBorder="1" applyAlignment="1">
      <alignment wrapText="1"/>
    </xf>
    <xf numFmtId="0" fontId="40" fillId="0" borderId="24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41" fillId="0" borderId="73" xfId="0" applyFont="1" applyBorder="1" applyAlignment="1">
      <alignment wrapText="1"/>
    </xf>
    <xf numFmtId="0" fontId="42" fillId="0" borderId="7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43" fillId="0" borderId="73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168" fontId="5" fillId="0" borderId="74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55" xfId="0" applyNumberFormat="1" applyFont="1" applyBorder="1" applyAlignment="1">
      <alignment horizontal="center"/>
    </xf>
    <xf numFmtId="168" fontId="33" fillId="0" borderId="0" xfId="0" applyNumberFormat="1" applyFont="1" applyBorder="1" applyAlignment="1">
      <alignment/>
    </xf>
    <xf numFmtId="168" fontId="33" fillId="0" borderId="74" xfId="0" applyNumberFormat="1" applyFont="1" applyBorder="1" applyAlignment="1">
      <alignment/>
    </xf>
    <xf numFmtId="168" fontId="33" fillId="0" borderId="14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center"/>
    </xf>
    <xf numFmtId="168" fontId="28" fillId="0" borderId="14" xfId="0" applyNumberFormat="1" applyFont="1" applyBorder="1" applyAlignment="1">
      <alignment horizontal="center"/>
    </xf>
    <xf numFmtId="168" fontId="2" fillId="0" borderId="74" xfId="0" applyNumberFormat="1" applyFont="1" applyBorder="1" applyAlignment="1">
      <alignment horizontal="center"/>
    </xf>
    <xf numFmtId="168" fontId="2" fillId="0" borderId="45" xfId="0" applyNumberFormat="1" applyFont="1" applyBorder="1" applyAlignment="1">
      <alignment horizontal="center"/>
    </xf>
    <xf numFmtId="168" fontId="2" fillId="0" borderId="55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27" fillId="0" borderId="14" xfId="0" applyNumberFormat="1" applyFont="1" applyBorder="1" applyAlignment="1">
      <alignment horizontal="center"/>
    </xf>
    <xf numFmtId="168" fontId="33" fillId="0" borderId="55" xfId="0" applyNumberFormat="1" applyFont="1" applyBorder="1" applyAlignment="1">
      <alignment/>
    </xf>
    <xf numFmtId="168" fontId="5" fillId="0" borderId="75" xfId="0" applyNumberFormat="1" applyFont="1" applyBorder="1" applyAlignment="1">
      <alignment horizontal="center"/>
    </xf>
    <xf numFmtId="168" fontId="27" fillId="0" borderId="55" xfId="0" applyNumberFormat="1" applyFont="1" applyFill="1" applyBorder="1" applyAlignment="1">
      <alignment horizontal="center"/>
    </xf>
    <xf numFmtId="168" fontId="2" fillId="0" borderId="72" xfId="0" applyNumberFormat="1" applyFont="1" applyBorder="1" applyAlignment="1">
      <alignment horizontal="center"/>
    </xf>
    <xf numFmtId="168" fontId="27" fillId="0" borderId="55" xfId="0" applyNumberFormat="1" applyFont="1" applyBorder="1" applyAlignment="1">
      <alignment horizontal="center"/>
    </xf>
    <xf numFmtId="168" fontId="2" fillId="0" borderId="55" xfId="0" applyNumberFormat="1" applyFont="1" applyBorder="1" applyAlignment="1">
      <alignment horizontal="center" wrapText="1"/>
    </xf>
    <xf numFmtId="168" fontId="5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60" xfId="0" applyBorder="1" applyAlignment="1">
      <alignment/>
    </xf>
    <xf numFmtId="168" fontId="11" fillId="0" borderId="57" xfId="0" applyNumberFormat="1" applyFont="1" applyBorder="1" applyAlignment="1">
      <alignment horizontal="center" wrapText="1"/>
    </xf>
    <xf numFmtId="168" fontId="11" fillId="0" borderId="38" xfId="0" applyNumberFormat="1" applyFont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168" fontId="11" fillId="0" borderId="35" xfId="0" applyNumberFormat="1" applyFont="1" applyBorder="1" applyAlignment="1">
      <alignment horizontal="center"/>
    </xf>
    <xf numFmtId="168" fontId="11" fillId="0" borderId="33" xfId="0" applyNumberFormat="1" applyFont="1" applyBorder="1" applyAlignment="1">
      <alignment horizontal="center"/>
    </xf>
    <xf numFmtId="168" fontId="11" fillId="0" borderId="42" xfId="0" applyNumberFormat="1" applyFont="1" applyBorder="1" applyAlignment="1">
      <alignment horizontal="center"/>
    </xf>
    <xf numFmtId="168" fontId="11" fillId="0" borderId="3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11" fillId="0" borderId="32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32" xfId="0" applyFont="1" applyBorder="1" applyAlignment="1">
      <alignment horizontal="center"/>
    </xf>
    <xf numFmtId="168" fontId="11" fillId="0" borderId="35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168" fontId="11" fillId="0" borderId="34" xfId="0" applyNumberFormat="1" applyFont="1" applyFill="1" applyBorder="1" applyAlignment="1">
      <alignment horizontal="center"/>
    </xf>
    <xf numFmtId="168" fontId="13" fillId="0" borderId="34" xfId="0" applyNumberFormat="1" applyFont="1" applyBorder="1" applyAlignment="1">
      <alignment horizontal="center"/>
    </xf>
    <xf numFmtId="168" fontId="11" fillId="0" borderId="32" xfId="0" applyNumberFormat="1" applyFont="1" applyFill="1" applyBorder="1" applyAlignment="1">
      <alignment horizontal="center"/>
    </xf>
    <xf numFmtId="168" fontId="4" fillId="0" borderId="32" xfId="0" applyNumberFormat="1" applyFont="1" applyBorder="1" applyAlignment="1">
      <alignment horizontal="center"/>
    </xf>
    <xf numFmtId="168" fontId="4" fillId="0" borderId="36" xfId="0" applyNumberFormat="1" applyFont="1" applyBorder="1" applyAlignment="1">
      <alignment horizontal="center"/>
    </xf>
    <xf numFmtId="168" fontId="5" fillId="0" borderId="50" xfId="0" applyNumberFormat="1" applyFont="1" applyBorder="1" applyAlignment="1">
      <alignment horizontal="center" wrapText="1"/>
    </xf>
    <xf numFmtId="168" fontId="33" fillId="0" borderId="72" xfId="0" applyNumberFormat="1" applyFont="1" applyBorder="1" applyAlignment="1">
      <alignment/>
    </xf>
    <xf numFmtId="168" fontId="5" fillId="0" borderId="72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168" fontId="5" fillId="0" borderId="37" xfId="0" applyNumberFormat="1" applyFont="1" applyBorder="1" applyAlignment="1">
      <alignment horizontal="center"/>
    </xf>
    <xf numFmtId="168" fontId="4" fillId="0" borderId="32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right" wrapText="1"/>
    </xf>
    <xf numFmtId="0" fontId="10" fillId="0" borderId="23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49" fontId="23" fillId="0" borderId="36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168" fontId="33" fillId="0" borderId="69" xfId="0" applyNumberFormat="1" applyFont="1" applyBorder="1" applyAlignment="1">
      <alignment/>
    </xf>
    <xf numFmtId="168" fontId="33" fillId="0" borderId="60" xfId="0" applyNumberFormat="1" applyFont="1" applyBorder="1" applyAlignment="1">
      <alignment/>
    </xf>
    <xf numFmtId="168" fontId="11" fillId="0" borderId="33" xfId="0" applyNumberFormat="1" applyFont="1" applyFill="1" applyBorder="1" applyAlignment="1">
      <alignment horizontal="center"/>
    </xf>
    <xf numFmtId="49" fontId="6" fillId="0" borderId="39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0" fontId="9" fillId="0" borderId="27" xfId="0" applyFont="1" applyBorder="1" applyAlignment="1">
      <alignment wrapText="1"/>
    </xf>
    <xf numFmtId="0" fontId="10" fillId="0" borderId="36" xfId="0" applyFont="1" applyBorder="1" applyAlignment="1">
      <alignment horizontal="center" wrapText="1"/>
    </xf>
    <xf numFmtId="0" fontId="12" fillId="0" borderId="71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wrapText="1"/>
    </xf>
    <xf numFmtId="49" fontId="10" fillId="0" borderId="36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4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67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8" fontId="5" fillId="0" borderId="63" xfId="0" applyNumberFormat="1" applyFont="1" applyBorder="1" applyAlignment="1">
      <alignment horizontal="center"/>
    </xf>
    <xf numFmtId="168" fontId="5" fillId="0" borderId="66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3"/>
  <sheetViews>
    <sheetView tabSelected="1" zoomScalePageLayoutView="0" workbookViewId="0" topLeftCell="H6">
      <selection activeCell="N438" sqref="N438"/>
    </sheetView>
  </sheetViews>
  <sheetFormatPr defaultColWidth="9.00390625" defaultRowHeight="12.75"/>
  <cols>
    <col min="1" max="1" width="0.875" style="0" hidden="1" customWidth="1"/>
    <col min="2" max="7" width="9.125" style="0" hidden="1" customWidth="1"/>
    <col min="8" max="8" width="53.875" style="0" customWidth="1"/>
    <col min="9" max="9" width="6.25390625" style="0" customWidth="1"/>
    <col min="10" max="10" width="6.125" style="0" customWidth="1"/>
    <col min="11" max="11" width="6.625" style="0" customWidth="1"/>
    <col min="13" max="13" width="8.00390625" style="0" customWidth="1"/>
    <col min="14" max="14" width="12.375" style="0" customWidth="1"/>
    <col min="15" max="15" width="0.2421875" style="0" hidden="1" customWidth="1"/>
    <col min="16" max="16" width="12.375" style="0" hidden="1" customWidth="1"/>
    <col min="17" max="17" width="10.875" style="0" customWidth="1"/>
    <col min="18" max="18" width="11.75390625" style="0" customWidth="1"/>
  </cols>
  <sheetData>
    <row r="1" spans="10:14" ht="12.75" hidden="1">
      <c r="J1" s="569"/>
      <c r="K1" s="569"/>
      <c r="L1" s="569"/>
      <c r="M1" s="569"/>
      <c r="N1" s="569"/>
    </row>
    <row r="2" spans="10:14" ht="12.75" hidden="1">
      <c r="J2" s="569"/>
      <c r="K2" s="569"/>
      <c r="L2" s="569"/>
      <c r="M2" s="569"/>
      <c r="N2" s="569"/>
    </row>
    <row r="3" spans="10:14" ht="12.75" hidden="1">
      <c r="J3" s="569"/>
      <c r="K3" s="569"/>
      <c r="L3" s="569"/>
      <c r="M3" s="569"/>
      <c r="N3" s="569"/>
    </row>
    <row r="4" ht="12.75" hidden="1"/>
    <row r="5" spans="8:16" ht="12.75" customHeight="1" hidden="1">
      <c r="H5" s="368"/>
      <c r="I5" s="368"/>
      <c r="J5" s="368"/>
      <c r="K5" s="368"/>
      <c r="L5" s="368"/>
      <c r="M5" s="368"/>
      <c r="N5" s="368"/>
      <c r="O5" s="564" t="s">
        <v>277</v>
      </c>
      <c r="P5" s="564"/>
    </row>
    <row r="6" spans="8:16" ht="12.75" customHeight="1">
      <c r="H6" s="368"/>
      <c r="I6" s="368"/>
      <c r="J6" s="368"/>
      <c r="K6" s="368"/>
      <c r="L6" s="564" t="s">
        <v>277</v>
      </c>
      <c r="M6" s="564"/>
      <c r="N6" s="398"/>
      <c r="O6" s="397"/>
      <c r="P6" s="397"/>
    </row>
    <row r="7" spans="8:16" ht="12.75" customHeight="1">
      <c r="H7" s="368"/>
      <c r="I7" s="368"/>
      <c r="J7" s="368"/>
      <c r="K7" s="368"/>
      <c r="L7" s="398"/>
      <c r="M7" s="398"/>
      <c r="N7" s="398"/>
      <c r="O7" s="397"/>
      <c r="P7" s="397"/>
    </row>
    <row r="8" spans="8:16" ht="12.75" customHeight="1">
      <c r="H8" s="368"/>
      <c r="I8" s="368"/>
      <c r="J8" s="368"/>
      <c r="K8" s="368"/>
      <c r="L8" s="398"/>
      <c r="M8" s="398"/>
      <c r="N8" s="398"/>
      <c r="O8" s="397"/>
      <c r="P8" s="397"/>
    </row>
    <row r="9" spans="8:16" ht="12.75" customHeight="1">
      <c r="H9" s="368"/>
      <c r="I9" s="368"/>
      <c r="J9" s="368"/>
      <c r="K9" s="368"/>
      <c r="L9" s="398"/>
      <c r="M9" s="398"/>
      <c r="N9" s="398"/>
      <c r="O9" s="397"/>
      <c r="P9" s="397"/>
    </row>
    <row r="10" spans="8:16" ht="12.75" customHeight="1">
      <c r="H10" s="368"/>
      <c r="I10" s="368"/>
      <c r="J10" s="368"/>
      <c r="K10" s="368"/>
      <c r="L10" s="398"/>
      <c r="M10" s="398"/>
      <c r="N10" s="398"/>
      <c r="O10" s="397"/>
      <c r="P10" s="397"/>
    </row>
    <row r="11" spans="8:16" ht="12.75" customHeight="1">
      <c r="H11" s="368"/>
      <c r="I11" s="368"/>
      <c r="J11" s="368"/>
      <c r="K11" s="368"/>
      <c r="L11" s="398"/>
      <c r="M11" s="398"/>
      <c r="N11" s="398"/>
      <c r="O11" s="397"/>
      <c r="P11" s="397"/>
    </row>
    <row r="12" spans="8:16" ht="12.75" customHeight="1">
      <c r="H12" s="368"/>
      <c r="I12" s="368"/>
      <c r="J12" s="368"/>
      <c r="K12" s="368"/>
      <c r="L12" s="398"/>
      <c r="M12" s="398"/>
      <c r="N12" s="398"/>
      <c r="O12" s="397"/>
      <c r="P12" s="397"/>
    </row>
    <row r="13" spans="8:16" ht="12.75" customHeight="1" hidden="1">
      <c r="H13" s="368"/>
      <c r="I13" s="368"/>
      <c r="J13" s="368"/>
      <c r="K13" s="368"/>
      <c r="L13" s="368"/>
      <c r="M13" s="368"/>
      <c r="N13" s="368"/>
      <c r="O13" s="397"/>
      <c r="P13" s="397"/>
    </row>
    <row r="14" spans="8:16" ht="13.5" customHeight="1">
      <c r="H14" s="564" t="s">
        <v>329</v>
      </c>
      <c r="I14" s="564"/>
      <c r="J14" s="564"/>
      <c r="K14" s="564"/>
      <c r="L14" s="564"/>
      <c r="M14" s="564"/>
      <c r="N14" s="564"/>
      <c r="O14" s="564"/>
      <c r="P14" s="564"/>
    </row>
    <row r="15" spans="8:16" ht="10.5" customHeight="1" hidden="1">
      <c r="H15" s="564" t="s">
        <v>278</v>
      </c>
      <c r="I15" s="564"/>
      <c r="J15" s="564"/>
      <c r="K15" s="564"/>
      <c r="L15" s="564"/>
      <c r="M15" s="564"/>
      <c r="N15" s="564"/>
      <c r="O15" s="564"/>
      <c r="P15" s="564"/>
    </row>
    <row r="16" spans="8:16" ht="11.25" customHeight="1">
      <c r="H16" s="564" t="s">
        <v>330</v>
      </c>
      <c r="I16" s="564"/>
      <c r="J16" s="564"/>
      <c r="K16" s="564"/>
      <c r="L16" s="564"/>
      <c r="M16" s="564"/>
      <c r="N16" s="564"/>
      <c r="O16" s="564"/>
      <c r="P16" s="564"/>
    </row>
    <row r="17" spans="8:9" ht="0.75" customHeight="1">
      <c r="H17" s="551"/>
      <c r="I17" s="2"/>
    </row>
    <row r="18" spans="8:9" ht="1.5" customHeight="1" hidden="1">
      <c r="H18" s="551"/>
      <c r="I18" s="2"/>
    </row>
    <row r="19" spans="1:9" ht="15" hidden="1">
      <c r="A19" t="s">
        <v>0</v>
      </c>
      <c r="H19" s="551"/>
      <c r="I19" s="2"/>
    </row>
    <row r="20" spans="8:9" ht="18.75" hidden="1">
      <c r="H20" s="551"/>
      <c r="I20" s="1"/>
    </row>
    <row r="21" ht="12" customHeight="1" hidden="1">
      <c r="H21" s="3"/>
    </row>
    <row r="22" ht="16.5" hidden="1" thickBot="1">
      <c r="H22" s="4"/>
    </row>
    <row r="23" ht="15.75">
      <c r="H23" s="4"/>
    </row>
    <row r="24" ht="16.5" thickBot="1">
      <c r="H24" s="4"/>
    </row>
    <row r="25" ht="16.5" hidden="1" thickBot="1">
      <c r="H25" s="4"/>
    </row>
    <row r="26" spans="8:18" ht="13.5" thickBot="1">
      <c r="H26" s="552" t="s">
        <v>1</v>
      </c>
      <c r="I26" s="554" t="s">
        <v>2</v>
      </c>
      <c r="J26" s="555"/>
      <c r="K26" s="555"/>
      <c r="L26" s="555"/>
      <c r="M26" s="555"/>
      <c r="N26" s="556" t="s">
        <v>297</v>
      </c>
      <c r="O26" s="386"/>
      <c r="P26" s="498"/>
      <c r="Q26" s="508"/>
      <c r="R26" s="508"/>
    </row>
    <row r="27" spans="8:18" ht="24.75" customHeight="1">
      <c r="H27" s="553"/>
      <c r="I27" s="558" t="s">
        <v>8</v>
      </c>
      <c r="J27" s="560" t="s">
        <v>3</v>
      </c>
      <c r="K27" s="558" t="s">
        <v>4</v>
      </c>
      <c r="L27" s="558" t="s">
        <v>5</v>
      </c>
      <c r="M27" s="562" t="s">
        <v>6</v>
      </c>
      <c r="N27" s="557"/>
      <c r="O27" s="383">
        <v>2011</v>
      </c>
      <c r="P27" s="499">
        <v>2012</v>
      </c>
      <c r="Q27" s="509" t="s">
        <v>327</v>
      </c>
      <c r="R27" s="509" t="s">
        <v>328</v>
      </c>
    </row>
    <row r="28" spans="8:18" ht="9.75" customHeight="1" thickBot="1">
      <c r="H28" s="553"/>
      <c r="I28" s="559"/>
      <c r="J28" s="561"/>
      <c r="K28" s="559"/>
      <c r="L28" s="559"/>
      <c r="M28" s="563"/>
      <c r="N28" s="557"/>
      <c r="O28" s="387"/>
      <c r="P28" s="500"/>
      <c r="Q28" s="510"/>
      <c r="R28" s="510"/>
    </row>
    <row r="29" spans="8:18" ht="19.5" customHeight="1" thickBot="1">
      <c r="H29" s="80" t="s">
        <v>7</v>
      </c>
      <c r="I29" s="132"/>
      <c r="J29" s="35"/>
      <c r="K29" s="35"/>
      <c r="L29" s="35"/>
      <c r="M29" s="235"/>
      <c r="N29" s="286">
        <f>N31+N185+N251+N306+N317+N327+N393+N413+N473+N526+N540+N547+N552+N557+N572</f>
        <v>315215.8</v>
      </c>
      <c r="O29" s="351">
        <f>O31+O185+O251+O306+O317+O327+O393+O413+O473+O526+O540+O547+O552+O557+O572</f>
        <v>230067.91299999997</v>
      </c>
      <c r="P29" s="522">
        <f>P31+P185+P251+P306+P317+P327+P393+P413+P473+P526+P540+P547+P552+P557+P572</f>
        <v>241364.43756400002</v>
      </c>
      <c r="Q29" s="501">
        <f>Q31+Q185+Q251+Q306+Q317+Q327+Q393+Q413+Q473+Q526+Q540+Q547+Q552+Q557+Q572</f>
        <v>269036.1609</v>
      </c>
      <c r="R29" s="501">
        <f>R31+R185+R251+R306+R317+R327+R393+R413+R473+R526+R540+R547+R552+R557+R572</f>
        <v>284639.6494322</v>
      </c>
    </row>
    <row r="30" spans="8:18" ht="9" customHeight="1" hidden="1">
      <c r="H30" s="81"/>
      <c r="I30" s="133"/>
      <c r="J30" s="105"/>
      <c r="K30" s="34"/>
      <c r="L30" s="34"/>
      <c r="M30" s="236"/>
      <c r="N30" s="322"/>
      <c r="O30" s="352"/>
      <c r="P30" s="523"/>
      <c r="Q30" s="511"/>
      <c r="R30" s="511"/>
    </row>
    <row r="31" spans="8:18" ht="15" customHeight="1">
      <c r="H31" s="186" t="s">
        <v>285</v>
      </c>
      <c r="I31" s="187" t="s">
        <v>36</v>
      </c>
      <c r="J31" s="408"/>
      <c r="K31" s="409"/>
      <c r="L31" s="409"/>
      <c r="M31" s="410"/>
      <c r="N31" s="294">
        <f>N32+N114+N122+N133+N150+N154+N110</f>
        <v>27219.399999999998</v>
      </c>
      <c r="O31" s="339">
        <f>O32+O154+O181</f>
        <v>20412.230000000003</v>
      </c>
      <c r="P31" s="489">
        <f>P32+P154+P181</f>
        <v>21197.59</v>
      </c>
      <c r="Q31" s="502">
        <f>Q32+Q114+Q122+Q133+Q150+Q154+Q110</f>
        <v>27493.459000000003</v>
      </c>
      <c r="R31" s="502">
        <f>R32+R114+R122+R133+R150+R154+R110</f>
        <v>29087.901422000003</v>
      </c>
    </row>
    <row r="32" spans="8:18" ht="15.75">
      <c r="H32" s="436" t="s">
        <v>9</v>
      </c>
      <c r="I32" s="135"/>
      <c r="J32" s="106" t="s">
        <v>24</v>
      </c>
      <c r="K32" s="27" t="s">
        <v>28</v>
      </c>
      <c r="L32" s="25" t="s">
        <v>26</v>
      </c>
      <c r="M32" s="237" t="s">
        <v>27</v>
      </c>
      <c r="N32" s="281">
        <f>N33+N52+N61+N71+N75+N90</f>
        <v>23365.899999999998</v>
      </c>
      <c r="O32" s="330">
        <f>O33+O52+O71+O75+O90+O61</f>
        <v>19124.9</v>
      </c>
      <c r="P32" s="382">
        <f>P33+P52+P71+P75+P90+P61</f>
        <v>19771.6</v>
      </c>
      <c r="Q32" s="503">
        <f>Q33+Q52+Q61+Q71+Q75+Q90</f>
        <v>23381.800000000003</v>
      </c>
      <c r="R32" s="503">
        <f>R33+R52+R61+R71+R75+R90</f>
        <v>24737.9</v>
      </c>
    </row>
    <row r="33" spans="8:18" ht="15.75">
      <c r="H33" s="437" t="s">
        <v>13</v>
      </c>
      <c r="I33" s="136"/>
      <c r="J33" s="107" t="s">
        <v>24</v>
      </c>
      <c r="K33" s="30" t="s">
        <v>29</v>
      </c>
      <c r="L33" s="24" t="s">
        <v>26</v>
      </c>
      <c r="M33" s="238" t="s">
        <v>27</v>
      </c>
      <c r="N33" s="289">
        <v>1256.2</v>
      </c>
      <c r="O33" s="329">
        <v>1277</v>
      </c>
      <c r="P33" s="474">
        <v>1277</v>
      </c>
      <c r="Q33" s="512">
        <v>1340.4</v>
      </c>
      <c r="R33" s="512">
        <v>1418.1</v>
      </c>
    </row>
    <row r="34" spans="8:18" ht="15.75">
      <c r="H34" s="438" t="s">
        <v>10</v>
      </c>
      <c r="I34" s="137"/>
      <c r="J34" s="108"/>
      <c r="K34" s="28"/>
      <c r="L34" s="28"/>
      <c r="M34" s="239"/>
      <c r="N34" s="290"/>
      <c r="O34" s="331"/>
      <c r="P34" s="475"/>
      <c r="Q34" s="511"/>
      <c r="R34" s="511"/>
    </row>
    <row r="35" spans="8:18" ht="15.75">
      <c r="H35" s="438" t="s">
        <v>11</v>
      </c>
      <c r="I35" s="137"/>
      <c r="J35" s="108"/>
      <c r="K35" s="20"/>
      <c r="L35" s="28"/>
      <c r="M35" s="239"/>
      <c r="N35" s="290"/>
      <c r="O35" s="331"/>
      <c r="P35" s="475"/>
      <c r="Q35" s="511"/>
      <c r="R35" s="511"/>
    </row>
    <row r="36" spans="8:18" ht="15.75">
      <c r="H36" s="439" t="s">
        <v>12</v>
      </c>
      <c r="I36" s="138"/>
      <c r="J36" s="109"/>
      <c r="K36" s="29"/>
      <c r="L36" s="29"/>
      <c r="M36" s="240"/>
      <c r="N36" s="288"/>
      <c r="O36" s="353"/>
      <c r="P36" s="476"/>
      <c r="Q36" s="513"/>
      <c r="R36" s="513"/>
    </row>
    <row r="37" spans="8:19" ht="15.75">
      <c r="H37" s="440" t="s">
        <v>15</v>
      </c>
      <c r="I37" s="139"/>
      <c r="J37" s="110" t="s">
        <v>24</v>
      </c>
      <c r="K37" s="19" t="s">
        <v>29</v>
      </c>
      <c r="L37" s="19" t="s">
        <v>30</v>
      </c>
      <c r="M37" s="241" t="s">
        <v>27</v>
      </c>
      <c r="N37" s="291">
        <v>1256.2</v>
      </c>
      <c r="O37" s="331">
        <v>1277</v>
      </c>
      <c r="P37" s="475">
        <v>1277</v>
      </c>
      <c r="Q37" s="514">
        <v>1340.4</v>
      </c>
      <c r="R37" s="514">
        <v>1418.1</v>
      </c>
      <c r="S37" s="550"/>
    </row>
    <row r="38" spans="8:18" ht="15.75">
      <c r="H38" s="441" t="s">
        <v>16</v>
      </c>
      <c r="I38" s="140"/>
      <c r="J38" s="108"/>
      <c r="K38" s="21"/>
      <c r="L38" s="21"/>
      <c r="M38" s="242"/>
      <c r="N38" s="287"/>
      <c r="O38" s="331"/>
      <c r="P38" s="475"/>
      <c r="Q38" s="511"/>
      <c r="R38" s="511"/>
    </row>
    <row r="39" spans="8:18" ht="15.75">
      <c r="H39" s="441" t="s">
        <v>17</v>
      </c>
      <c r="I39" s="140"/>
      <c r="J39" s="108"/>
      <c r="K39" s="21"/>
      <c r="L39" s="21"/>
      <c r="M39" s="242"/>
      <c r="N39" s="287"/>
      <c r="O39" s="331"/>
      <c r="P39" s="475"/>
      <c r="Q39" s="511"/>
      <c r="R39" s="511"/>
    </row>
    <row r="40" spans="8:18" ht="15.75">
      <c r="H40" s="441" t="s">
        <v>309</v>
      </c>
      <c r="I40" s="140"/>
      <c r="J40" s="108"/>
      <c r="K40" s="21"/>
      <c r="L40" s="21"/>
      <c r="M40" s="242"/>
      <c r="N40" s="287"/>
      <c r="O40" s="331"/>
      <c r="P40" s="475"/>
      <c r="Q40" s="513"/>
      <c r="R40" s="513"/>
    </row>
    <row r="41" spans="8:18" ht="15.75" hidden="1">
      <c r="H41" s="442"/>
      <c r="I41" s="141"/>
      <c r="J41" s="111"/>
      <c r="K41" s="22"/>
      <c r="L41" s="22"/>
      <c r="M41" s="243"/>
      <c r="N41" s="292"/>
      <c r="O41" s="331"/>
      <c r="P41" s="475"/>
      <c r="Q41" s="511"/>
      <c r="R41" s="511"/>
    </row>
    <row r="42" spans="8:19" ht="15.75">
      <c r="H42" s="443" t="s">
        <v>18</v>
      </c>
      <c r="I42" s="142"/>
      <c r="J42" s="112" t="s">
        <v>24</v>
      </c>
      <c r="K42" s="10" t="s">
        <v>29</v>
      </c>
      <c r="L42" s="10" t="s">
        <v>31</v>
      </c>
      <c r="M42" s="244" t="s">
        <v>27</v>
      </c>
      <c r="N42" s="293">
        <v>1256.2</v>
      </c>
      <c r="O42" s="337">
        <v>1277</v>
      </c>
      <c r="P42" s="477">
        <v>1277</v>
      </c>
      <c r="Q42" s="515">
        <v>1340.4</v>
      </c>
      <c r="R42" s="515">
        <v>1418.1</v>
      </c>
      <c r="S42" s="550"/>
    </row>
    <row r="43" spans="8:20" ht="16.5" customHeight="1">
      <c r="H43" s="443" t="s">
        <v>19</v>
      </c>
      <c r="I43" s="142"/>
      <c r="J43" s="112" t="s">
        <v>24</v>
      </c>
      <c r="K43" s="10" t="s">
        <v>29</v>
      </c>
      <c r="L43" s="10" t="s">
        <v>31</v>
      </c>
      <c r="M43" s="244" t="s">
        <v>34</v>
      </c>
      <c r="N43" s="293">
        <v>1256.2</v>
      </c>
      <c r="O43" s="337">
        <v>1277</v>
      </c>
      <c r="P43" s="477">
        <v>1277</v>
      </c>
      <c r="Q43" s="515">
        <f>N43*106.7%</f>
        <v>1340.3654</v>
      </c>
      <c r="R43" s="454">
        <f>Q43*105.8%</f>
        <v>1418.1065932</v>
      </c>
      <c r="S43" s="550"/>
      <c r="T43" s="550"/>
    </row>
    <row r="44" spans="8:18" ht="0.75" customHeight="1" hidden="1">
      <c r="H44" s="36"/>
      <c r="I44" s="141"/>
      <c r="J44" s="23"/>
      <c r="K44" s="22"/>
      <c r="L44" s="23"/>
      <c r="M44" s="243"/>
      <c r="N44" s="292"/>
      <c r="O44" s="354"/>
      <c r="P44" s="478"/>
      <c r="Q44" s="516"/>
      <c r="R44" s="516"/>
    </row>
    <row r="45" spans="8:18" ht="0.75" customHeight="1" hidden="1">
      <c r="H45" s="37"/>
      <c r="I45" s="140"/>
      <c r="J45" s="31"/>
      <c r="K45" s="21"/>
      <c r="L45" s="31"/>
      <c r="M45" s="242"/>
      <c r="N45" s="287"/>
      <c r="O45" s="354"/>
      <c r="P45" s="478"/>
      <c r="Q45" s="516"/>
      <c r="R45" s="516"/>
    </row>
    <row r="46" spans="8:18" ht="0.75" customHeight="1" hidden="1">
      <c r="H46" s="37"/>
      <c r="I46" s="140"/>
      <c r="J46" s="31"/>
      <c r="K46" s="21"/>
      <c r="L46" s="31"/>
      <c r="M46" s="242"/>
      <c r="N46" s="287"/>
      <c r="O46" s="354"/>
      <c r="P46" s="478"/>
      <c r="Q46" s="516"/>
      <c r="R46" s="516"/>
    </row>
    <row r="47" spans="8:18" ht="0.75" customHeight="1" hidden="1">
      <c r="H47" s="37"/>
      <c r="I47" s="140"/>
      <c r="J47" s="31"/>
      <c r="K47" s="21"/>
      <c r="L47" s="31"/>
      <c r="M47" s="242"/>
      <c r="N47" s="287"/>
      <c r="O47" s="354"/>
      <c r="P47" s="478"/>
      <c r="Q47" s="516"/>
      <c r="R47" s="516"/>
    </row>
    <row r="48" spans="8:18" ht="0.75" customHeight="1" hidden="1">
      <c r="H48" s="37"/>
      <c r="I48" s="140"/>
      <c r="J48" s="31"/>
      <c r="K48" s="21"/>
      <c r="L48" s="31"/>
      <c r="M48" s="242"/>
      <c r="N48" s="287"/>
      <c r="O48" s="354"/>
      <c r="P48" s="478"/>
      <c r="Q48" s="516"/>
      <c r="R48" s="516"/>
    </row>
    <row r="49" spans="8:18" ht="0.75" customHeight="1" hidden="1">
      <c r="H49" s="37"/>
      <c r="I49" s="140"/>
      <c r="J49" s="31"/>
      <c r="K49" s="21"/>
      <c r="L49" s="31"/>
      <c r="M49" s="242"/>
      <c r="N49" s="287"/>
      <c r="O49" s="354"/>
      <c r="P49" s="478"/>
      <c r="Q49" s="516"/>
      <c r="R49" s="516"/>
    </row>
    <row r="50" spans="8:18" ht="15.75" customHeight="1" hidden="1">
      <c r="H50" s="37" t="s">
        <v>240</v>
      </c>
      <c r="I50" s="140"/>
      <c r="J50" s="31"/>
      <c r="K50" s="21"/>
      <c r="L50" s="31"/>
      <c r="M50" s="242"/>
      <c r="N50" s="287">
        <v>1277</v>
      </c>
      <c r="O50" s="355">
        <v>1277</v>
      </c>
      <c r="P50" s="479">
        <v>1277</v>
      </c>
      <c r="Q50" s="516"/>
      <c r="R50" s="516"/>
    </row>
    <row r="51" spans="8:18" ht="21.75" customHeight="1" hidden="1">
      <c r="H51" s="37" t="s">
        <v>241</v>
      </c>
      <c r="I51" s="140"/>
      <c r="J51" s="31"/>
      <c r="K51" s="21"/>
      <c r="L51" s="31"/>
      <c r="M51" s="242"/>
      <c r="N51" s="287"/>
      <c r="O51" s="356">
        <f>N51*1.11</f>
        <v>0</v>
      </c>
      <c r="P51" s="480">
        <f>O51*1.108</f>
        <v>0</v>
      </c>
      <c r="Q51" s="516"/>
      <c r="R51" s="516"/>
    </row>
    <row r="52" spans="8:18" ht="45" customHeight="1">
      <c r="H52" s="86" t="s">
        <v>213</v>
      </c>
      <c r="I52" s="143"/>
      <c r="J52" s="113" t="s">
        <v>24</v>
      </c>
      <c r="K52" s="14" t="s">
        <v>39</v>
      </c>
      <c r="L52" s="14" t="s">
        <v>214</v>
      </c>
      <c r="M52" s="245" t="s">
        <v>210</v>
      </c>
      <c r="N52" s="281">
        <f>N53+N62</f>
        <v>19405.399999999998</v>
      </c>
      <c r="O52" s="380" t="s">
        <v>265</v>
      </c>
      <c r="P52" s="481">
        <v>15751</v>
      </c>
      <c r="Q52" s="529">
        <v>19174.1</v>
      </c>
      <c r="R52" s="529">
        <v>20286.2</v>
      </c>
    </row>
    <row r="53" spans="8:18" ht="12.75" customHeight="1">
      <c r="H53" s="87" t="s">
        <v>151</v>
      </c>
      <c r="I53" s="144"/>
      <c r="J53" s="112" t="s">
        <v>24</v>
      </c>
      <c r="K53" s="10" t="s">
        <v>39</v>
      </c>
      <c r="L53" s="10" t="s">
        <v>152</v>
      </c>
      <c r="M53" s="232" t="s">
        <v>27</v>
      </c>
      <c r="N53" s="293">
        <v>17970.1</v>
      </c>
      <c r="O53" s="337">
        <v>15291</v>
      </c>
      <c r="P53" s="477">
        <v>15751</v>
      </c>
      <c r="Q53" s="515">
        <v>19174.1</v>
      </c>
      <c r="R53" s="515">
        <v>20286.2</v>
      </c>
    </row>
    <row r="54" spans="8:18" ht="14.25" customHeight="1">
      <c r="H54" s="87" t="s">
        <v>153</v>
      </c>
      <c r="I54" s="145"/>
      <c r="J54" s="112" t="s">
        <v>24</v>
      </c>
      <c r="K54" s="10" t="s">
        <v>39</v>
      </c>
      <c r="L54" s="10" t="s">
        <v>154</v>
      </c>
      <c r="M54" s="232" t="s">
        <v>27</v>
      </c>
      <c r="N54" s="293">
        <v>17970.1</v>
      </c>
      <c r="O54" s="337">
        <v>15291</v>
      </c>
      <c r="P54" s="477">
        <v>15751</v>
      </c>
      <c r="Q54" s="515">
        <v>19174.1</v>
      </c>
      <c r="R54" s="515">
        <v>20286.2</v>
      </c>
    </row>
    <row r="55" spans="8:18" ht="15.75" customHeight="1">
      <c r="H55" s="87" t="s">
        <v>19</v>
      </c>
      <c r="I55" s="144"/>
      <c r="J55" s="112" t="s">
        <v>24</v>
      </c>
      <c r="K55" s="10" t="s">
        <v>39</v>
      </c>
      <c r="L55" s="10" t="s">
        <v>154</v>
      </c>
      <c r="M55" s="232">
        <v>500</v>
      </c>
      <c r="N55" s="293">
        <v>17970.1</v>
      </c>
      <c r="O55" s="337">
        <f>O59+O60</f>
        <v>15290.956</v>
      </c>
      <c r="P55" s="477">
        <f>P59+P60</f>
        <v>15751.247248</v>
      </c>
      <c r="Q55" s="515">
        <f>N55*106.7%</f>
        <v>19174.0967</v>
      </c>
      <c r="R55" s="454">
        <f>Q55*105.8%</f>
        <v>20286.1943086</v>
      </c>
    </row>
    <row r="56" spans="8:18" ht="17.25" customHeight="1" hidden="1">
      <c r="H56" s="88"/>
      <c r="I56" s="144"/>
      <c r="J56" s="114"/>
      <c r="K56" s="33"/>
      <c r="L56" s="33"/>
      <c r="M56" s="246"/>
      <c r="N56" s="281"/>
      <c r="O56" s="331"/>
      <c r="P56" s="475"/>
      <c r="Q56" s="516"/>
      <c r="R56" s="516"/>
    </row>
    <row r="57" spans="8:18" ht="23.25" customHeight="1" hidden="1">
      <c r="H57" s="89"/>
      <c r="I57" s="146"/>
      <c r="J57" s="62"/>
      <c r="K57" s="32"/>
      <c r="L57" s="32"/>
      <c r="M57" s="227"/>
      <c r="N57" s="388"/>
      <c r="O57" s="331"/>
      <c r="P57" s="475"/>
      <c r="Q57" s="516"/>
      <c r="R57" s="516"/>
    </row>
    <row r="58" spans="8:18" ht="17.25" customHeight="1" hidden="1">
      <c r="H58" s="90"/>
      <c r="I58" s="146"/>
      <c r="J58" s="62"/>
      <c r="K58" s="32"/>
      <c r="L58" s="32"/>
      <c r="M58" s="227"/>
      <c r="N58" s="388"/>
      <c r="O58" s="331"/>
      <c r="P58" s="475"/>
      <c r="Q58" s="516"/>
      <c r="R58" s="516"/>
    </row>
    <row r="59" spans="8:18" ht="17.25" customHeight="1" hidden="1">
      <c r="H59" s="37" t="s">
        <v>240</v>
      </c>
      <c r="I59" s="146"/>
      <c r="J59" s="62"/>
      <c r="K59" s="32"/>
      <c r="L59" s="32"/>
      <c r="M59" s="227"/>
      <c r="N59" s="388" t="s">
        <v>263</v>
      </c>
      <c r="O59" s="331">
        <v>11029</v>
      </c>
      <c r="P59" s="475">
        <v>11029</v>
      </c>
      <c r="Q59" s="516"/>
      <c r="R59" s="516"/>
    </row>
    <row r="60" spans="8:18" ht="17.25" customHeight="1" hidden="1">
      <c r="H60" s="37" t="s">
        <v>241</v>
      </c>
      <c r="I60" s="146"/>
      <c r="J60" s="62"/>
      <c r="K60" s="32"/>
      <c r="L60" s="32"/>
      <c r="M60" s="227"/>
      <c r="N60" s="388" t="s">
        <v>264</v>
      </c>
      <c r="O60" s="331">
        <f>N60*1.11</f>
        <v>4261.956</v>
      </c>
      <c r="P60" s="475">
        <f>O60*1.108</f>
        <v>4722.247248000001</v>
      </c>
      <c r="Q60" s="516"/>
      <c r="R60" s="516"/>
    </row>
    <row r="61" spans="8:18" ht="0.75" customHeight="1" hidden="1">
      <c r="H61" s="457"/>
      <c r="I61" s="146"/>
      <c r="J61" s="114"/>
      <c r="K61" s="33"/>
      <c r="L61" s="33"/>
      <c r="M61" s="246"/>
      <c r="N61" s="281"/>
      <c r="O61" s="330">
        <v>200.9</v>
      </c>
      <c r="P61" s="382">
        <v>222.6</v>
      </c>
      <c r="Q61" s="516"/>
      <c r="R61" s="516"/>
    </row>
    <row r="62" spans="8:18" ht="26.25" customHeight="1">
      <c r="H62" s="458" t="s">
        <v>300</v>
      </c>
      <c r="I62" s="146"/>
      <c r="J62" s="62" t="s">
        <v>24</v>
      </c>
      <c r="K62" s="32" t="s">
        <v>39</v>
      </c>
      <c r="L62" s="32" t="s">
        <v>299</v>
      </c>
      <c r="M62" s="227" t="s">
        <v>27</v>
      </c>
      <c r="N62" s="293">
        <v>1435.3</v>
      </c>
      <c r="O62" s="337">
        <v>200.9</v>
      </c>
      <c r="P62" s="477">
        <v>222.6</v>
      </c>
      <c r="Q62" s="515">
        <v>1531.5</v>
      </c>
      <c r="R62" s="515">
        <v>1620.3</v>
      </c>
    </row>
    <row r="63" spans="8:18" ht="15.75" customHeight="1">
      <c r="H63" s="458" t="s">
        <v>19</v>
      </c>
      <c r="I63" s="146"/>
      <c r="J63" s="62" t="s">
        <v>24</v>
      </c>
      <c r="K63" s="32" t="s">
        <v>39</v>
      </c>
      <c r="L63" s="32" t="s">
        <v>299</v>
      </c>
      <c r="M63" s="227" t="s">
        <v>34</v>
      </c>
      <c r="N63" s="293">
        <v>1435.3</v>
      </c>
      <c r="O63" s="337">
        <f>N63*1.11</f>
        <v>1593.183</v>
      </c>
      <c r="P63" s="477">
        <f>O63*1.108</f>
        <v>1765.2467640000002</v>
      </c>
      <c r="Q63" s="515">
        <f>N63*106.7%</f>
        <v>1531.4651</v>
      </c>
      <c r="R63" s="454">
        <f>Q63*105.8%</f>
        <v>1620.2900758</v>
      </c>
    </row>
    <row r="64" spans="8:18" ht="0.75" customHeight="1" hidden="1">
      <c r="H64" s="37"/>
      <c r="I64" s="146"/>
      <c r="J64" s="62"/>
      <c r="K64" s="32"/>
      <c r="L64" s="32"/>
      <c r="M64" s="227"/>
      <c r="N64" s="388"/>
      <c r="O64" s="331"/>
      <c r="P64" s="475"/>
      <c r="Q64" s="516"/>
      <c r="R64" s="516"/>
    </row>
    <row r="65" spans="8:18" ht="17.25" customHeight="1" hidden="1">
      <c r="H65" s="37"/>
      <c r="I65" s="146"/>
      <c r="J65" s="62"/>
      <c r="K65" s="32"/>
      <c r="L65" s="32"/>
      <c r="M65" s="227"/>
      <c r="N65" s="388"/>
      <c r="O65" s="331"/>
      <c r="P65" s="475"/>
      <c r="Q65" s="516"/>
      <c r="R65" s="516"/>
    </row>
    <row r="66" spans="8:18" ht="17.25" customHeight="1" hidden="1">
      <c r="H66" s="37"/>
      <c r="I66" s="146"/>
      <c r="J66" s="62"/>
      <c r="K66" s="32"/>
      <c r="L66" s="32"/>
      <c r="M66" s="227"/>
      <c r="N66" s="388"/>
      <c r="O66" s="331"/>
      <c r="P66" s="475"/>
      <c r="Q66" s="516"/>
      <c r="R66" s="516"/>
    </row>
    <row r="67" spans="8:18" ht="17.25" customHeight="1" hidden="1">
      <c r="H67" s="37"/>
      <c r="I67" s="146"/>
      <c r="J67" s="62"/>
      <c r="K67" s="32"/>
      <c r="L67" s="32"/>
      <c r="M67" s="227"/>
      <c r="N67" s="388"/>
      <c r="O67" s="331"/>
      <c r="P67" s="475"/>
      <c r="Q67" s="516"/>
      <c r="R67" s="516"/>
    </row>
    <row r="68" spans="8:18" ht="17.25" customHeight="1" hidden="1">
      <c r="H68" s="37"/>
      <c r="I68" s="146"/>
      <c r="J68" s="62"/>
      <c r="K68" s="32"/>
      <c r="L68" s="32"/>
      <c r="M68" s="227"/>
      <c r="N68" s="388"/>
      <c r="O68" s="331"/>
      <c r="P68" s="475"/>
      <c r="Q68" s="516"/>
      <c r="R68" s="516"/>
    </row>
    <row r="69" spans="8:18" ht="17.25" customHeight="1" hidden="1">
      <c r="H69" s="37"/>
      <c r="I69" s="146"/>
      <c r="J69" s="62"/>
      <c r="K69" s="32"/>
      <c r="L69" s="32"/>
      <c r="M69" s="227"/>
      <c r="N69" s="388"/>
      <c r="O69" s="331"/>
      <c r="P69" s="475"/>
      <c r="Q69" s="516"/>
      <c r="R69" s="516"/>
    </row>
    <row r="70" spans="8:18" ht="17.25" customHeight="1" hidden="1">
      <c r="H70" s="37"/>
      <c r="I70" s="146"/>
      <c r="J70" s="62"/>
      <c r="K70" s="32"/>
      <c r="L70" s="32"/>
      <c r="M70" s="227"/>
      <c r="N70" s="388"/>
      <c r="O70" s="331"/>
      <c r="P70" s="475"/>
      <c r="Q70" s="516"/>
      <c r="R70" s="516"/>
    </row>
    <row r="71" spans="8:18" ht="17.25" customHeight="1" hidden="1">
      <c r="H71" s="86"/>
      <c r="I71" s="143"/>
      <c r="J71" s="113"/>
      <c r="K71" s="14"/>
      <c r="L71" s="14"/>
      <c r="M71" s="245"/>
      <c r="N71" s="281"/>
      <c r="O71" s="330"/>
      <c r="P71" s="382"/>
      <c r="Q71" s="517"/>
      <c r="R71" s="517"/>
    </row>
    <row r="72" spans="8:18" ht="17.25" customHeight="1" hidden="1">
      <c r="H72" s="87"/>
      <c r="I72" s="145"/>
      <c r="J72" s="112"/>
      <c r="K72" s="10"/>
      <c r="L72" s="10"/>
      <c r="M72" s="232"/>
      <c r="N72" s="293"/>
      <c r="O72" s="337"/>
      <c r="P72" s="477"/>
      <c r="Q72" s="515"/>
      <c r="R72" s="515"/>
    </row>
    <row r="73" spans="8:18" ht="17.25" customHeight="1" hidden="1">
      <c r="H73" s="87"/>
      <c r="I73" s="145"/>
      <c r="J73" s="112"/>
      <c r="K73" s="10"/>
      <c r="L73" s="10"/>
      <c r="M73" s="232"/>
      <c r="N73" s="293"/>
      <c r="O73" s="337"/>
      <c r="P73" s="477"/>
      <c r="Q73" s="515"/>
      <c r="R73" s="515"/>
    </row>
    <row r="74" spans="8:18" ht="17.25" customHeight="1" hidden="1">
      <c r="H74" s="87"/>
      <c r="I74" s="145"/>
      <c r="J74" s="112"/>
      <c r="K74" s="10"/>
      <c r="L74" s="10"/>
      <c r="M74" s="232"/>
      <c r="N74" s="293"/>
      <c r="O74" s="337"/>
      <c r="P74" s="477"/>
      <c r="Q74" s="515"/>
      <c r="R74" s="454"/>
    </row>
    <row r="75" spans="8:18" ht="17.25" customHeight="1">
      <c r="H75" s="86" t="s">
        <v>167</v>
      </c>
      <c r="I75" s="143"/>
      <c r="J75" s="113" t="s">
        <v>24</v>
      </c>
      <c r="K75" s="14" t="s">
        <v>49</v>
      </c>
      <c r="L75" s="14" t="s">
        <v>40</v>
      </c>
      <c r="M75" s="245" t="s">
        <v>27</v>
      </c>
      <c r="N75" s="281">
        <f>N76</f>
        <v>1299</v>
      </c>
      <c r="O75" s="357">
        <v>1521</v>
      </c>
      <c r="P75" s="481">
        <v>1685</v>
      </c>
      <c r="Q75" s="517">
        <v>1367.9</v>
      </c>
      <c r="R75" s="517">
        <v>1447.2</v>
      </c>
    </row>
    <row r="76" spans="8:18" ht="17.25" customHeight="1">
      <c r="H76" s="87" t="s">
        <v>167</v>
      </c>
      <c r="I76" s="145"/>
      <c r="J76" s="112" t="s">
        <v>24</v>
      </c>
      <c r="K76" s="10" t="s">
        <v>49</v>
      </c>
      <c r="L76" s="10" t="s">
        <v>168</v>
      </c>
      <c r="M76" s="232" t="s">
        <v>27</v>
      </c>
      <c r="N76" s="293">
        <v>1299</v>
      </c>
      <c r="O76" s="337">
        <v>1521</v>
      </c>
      <c r="P76" s="477">
        <v>1685</v>
      </c>
      <c r="Q76" s="515">
        <v>1367.9</v>
      </c>
      <c r="R76" s="515">
        <v>1447.2</v>
      </c>
    </row>
    <row r="77" spans="8:18" ht="17.25" customHeight="1">
      <c r="H77" s="87" t="s">
        <v>169</v>
      </c>
      <c r="I77" s="147"/>
      <c r="J77" s="112" t="s">
        <v>24</v>
      </c>
      <c r="K77" s="10" t="s">
        <v>49</v>
      </c>
      <c r="L77" s="10" t="s">
        <v>170</v>
      </c>
      <c r="M77" s="232" t="s">
        <v>27</v>
      </c>
      <c r="N77" s="293">
        <v>1299</v>
      </c>
      <c r="O77" s="337">
        <v>1521</v>
      </c>
      <c r="P77" s="477">
        <v>1685</v>
      </c>
      <c r="Q77" s="515">
        <v>1367.9</v>
      </c>
      <c r="R77" s="515">
        <v>1447.2</v>
      </c>
    </row>
    <row r="78" spans="8:18" ht="16.5" customHeight="1">
      <c r="H78" s="87" t="s">
        <v>166</v>
      </c>
      <c r="I78" s="145"/>
      <c r="J78" s="112" t="s">
        <v>24</v>
      </c>
      <c r="K78" s="10" t="s">
        <v>49</v>
      </c>
      <c r="L78" s="10" t="s">
        <v>170</v>
      </c>
      <c r="M78" s="232" t="s">
        <v>171</v>
      </c>
      <c r="N78" s="293">
        <v>1299</v>
      </c>
      <c r="O78" s="337">
        <f>N78*1.11</f>
        <v>1441.89</v>
      </c>
      <c r="P78" s="477">
        <f>O78*1.108</f>
        <v>1597.6141200000002</v>
      </c>
      <c r="Q78" s="515">
        <f>N78*106.7%</f>
        <v>1386.033</v>
      </c>
      <c r="R78" s="454">
        <f>Q78*105.8%</f>
        <v>1466.422914</v>
      </c>
    </row>
    <row r="79" spans="8:18" ht="17.25" customHeight="1" hidden="1">
      <c r="H79" s="38"/>
      <c r="I79" s="146"/>
      <c r="J79" s="62"/>
      <c r="K79" s="32"/>
      <c r="L79" s="32"/>
      <c r="M79" s="227"/>
      <c r="N79" s="388"/>
      <c r="O79" s="337"/>
      <c r="P79" s="477"/>
      <c r="Q79" s="516"/>
      <c r="R79" s="516"/>
    </row>
    <row r="80" spans="8:18" ht="17.25" customHeight="1" hidden="1">
      <c r="H80" s="38"/>
      <c r="I80" s="146"/>
      <c r="J80" s="62"/>
      <c r="K80" s="32"/>
      <c r="L80" s="32"/>
      <c r="M80" s="227"/>
      <c r="N80" s="388"/>
      <c r="O80" s="337"/>
      <c r="P80" s="477"/>
      <c r="Q80" s="516"/>
      <c r="R80" s="516"/>
    </row>
    <row r="81" spans="8:18" ht="17.25" customHeight="1" hidden="1">
      <c r="H81" s="38"/>
      <c r="I81" s="146"/>
      <c r="J81" s="62"/>
      <c r="K81" s="32"/>
      <c r="L81" s="32"/>
      <c r="M81" s="227"/>
      <c r="N81" s="388"/>
      <c r="O81" s="337"/>
      <c r="P81" s="477"/>
      <c r="Q81" s="516"/>
      <c r="R81" s="516"/>
    </row>
    <row r="82" spans="8:18" ht="17.25" customHeight="1" hidden="1">
      <c r="H82" s="38"/>
      <c r="I82" s="146"/>
      <c r="J82" s="62"/>
      <c r="K82" s="32"/>
      <c r="L82" s="32"/>
      <c r="M82" s="227"/>
      <c r="N82" s="388"/>
      <c r="O82" s="337"/>
      <c r="P82" s="477"/>
      <c r="Q82" s="516"/>
      <c r="R82" s="516"/>
    </row>
    <row r="83" spans="8:18" ht="17.25" customHeight="1" hidden="1">
      <c r="H83" s="38"/>
      <c r="I83" s="146"/>
      <c r="J83" s="62"/>
      <c r="K83" s="32"/>
      <c r="L83" s="32"/>
      <c r="M83" s="227"/>
      <c r="N83" s="388"/>
      <c r="O83" s="337"/>
      <c r="P83" s="477"/>
      <c r="Q83" s="516"/>
      <c r="R83" s="516"/>
    </row>
    <row r="84" spans="8:18" ht="17.25" customHeight="1" hidden="1">
      <c r="H84" s="38"/>
      <c r="I84" s="146"/>
      <c r="J84" s="62"/>
      <c r="K84" s="32"/>
      <c r="L84" s="32"/>
      <c r="M84" s="227"/>
      <c r="N84" s="388"/>
      <c r="O84" s="337"/>
      <c r="P84" s="477"/>
      <c r="Q84" s="516"/>
      <c r="R84" s="516"/>
    </row>
    <row r="85" spans="8:18" ht="17.25" customHeight="1" hidden="1">
      <c r="H85" s="38"/>
      <c r="I85" s="146"/>
      <c r="J85" s="62"/>
      <c r="K85" s="32"/>
      <c r="L85" s="32"/>
      <c r="M85" s="227"/>
      <c r="N85" s="388"/>
      <c r="O85" s="337"/>
      <c r="P85" s="477"/>
      <c r="Q85" s="516"/>
      <c r="R85" s="516"/>
    </row>
    <row r="86" spans="8:18" ht="17.25" customHeight="1" hidden="1">
      <c r="H86" s="38"/>
      <c r="I86" s="146"/>
      <c r="J86" s="62"/>
      <c r="K86" s="32"/>
      <c r="L86" s="32"/>
      <c r="M86" s="227"/>
      <c r="N86" s="388"/>
      <c r="O86" s="337"/>
      <c r="P86" s="477"/>
      <c r="Q86" s="516"/>
      <c r="R86" s="516"/>
    </row>
    <row r="87" spans="8:18" ht="17.25" customHeight="1" hidden="1">
      <c r="H87" s="38"/>
      <c r="I87" s="146"/>
      <c r="J87" s="62"/>
      <c r="K87" s="32"/>
      <c r="L87" s="32"/>
      <c r="M87" s="227"/>
      <c r="N87" s="388"/>
      <c r="O87" s="337"/>
      <c r="P87" s="477"/>
      <c r="Q87" s="516"/>
      <c r="R87" s="516"/>
    </row>
    <row r="88" spans="8:18" ht="17.25" customHeight="1" hidden="1">
      <c r="H88" s="38"/>
      <c r="I88" s="146"/>
      <c r="J88" s="62"/>
      <c r="K88" s="32"/>
      <c r="L88" s="32"/>
      <c r="M88" s="227"/>
      <c r="N88" s="388"/>
      <c r="O88" s="337"/>
      <c r="P88" s="477"/>
      <c r="Q88" s="516"/>
      <c r="R88" s="516"/>
    </row>
    <row r="89" spans="8:18" ht="17.25" customHeight="1" hidden="1">
      <c r="H89" s="38"/>
      <c r="I89" s="146"/>
      <c r="J89" s="62"/>
      <c r="K89" s="32"/>
      <c r="L89" s="32"/>
      <c r="M89" s="227"/>
      <c r="N89" s="388"/>
      <c r="O89" s="337"/>
      <c r="P89" s="477"/>
      <c r="Q89" s="516"/>
      <c r="R89" s="516"/>
    </row>
    <row r="90" spans="8:18" ht="14.25" customHeight="1">
      <c r="H90" s="86" t="s">
        <v>208</v>
      </c>
      <c r="I90" s="143"/>
      <c r="J90" s="113" t="s">
        <v>24</v>
      </c>
      <c r="K90" s="14" t="s">
        <v>316</v>
      </c>
      <c r="L90" s="13" t="s">
        <v>209</v>
      </c>
      <c r="M90" s="247" t="s">
        <v>210</v>
      </c>
      <c r="N90" s="281">
        <f>N91+N104</f>
        <v>1405.3</v>
      </c>
      <c r="O90" s="330">
        <v>835</v>
      </c>
      <c r="P90" s="382">
        <v>836</v>
      </c>
      <c r="Q90" s="503">
        <f>Q91+Q104</f>
        <v>1499.4</v>
      </c>
      <c r="R90" s="503">
        <f>R91+R104</f>
        <v>1586.4</v>
      </c>
    </row>
    <row r="91" spans="8:18" ht="12.75" customHeight="1">
      <c r="H91" s="87" t="s">
        <v>151</v>
      </c>
      <c r="I91" s="144"/>
      <c r="J91" s="112" t="s">
        <v>24</v>
      </c>
      <c r="K91" s="10" t="s">
        <v>316</v>
      </c>
      <c r="L91" s="12" t="s">
        <v>152</v>
      </c>
      <c r="M91" s="232" t="s">
        <v>27</v>
      </c>
      <c r="N91" s="293">
        <v>1200.3</v>
      </c>
      <c r="O91" s="337">
        <v>835</v>
      </c>
      <c r="P91" s="477">
        <v>836</v>
      </c>
      <c r="Q91" s="515">
        <v>1280.7</v>
      </c>
      <c r="R91" s="515">
        <v>1355</v>
      </c>
    </row>
    <row r="92" spans="8:18" ht="13.5" customHeight="1">
      <c r="H92" s="87" t="s">
        <v>153</v>
      </c>
      <c r="I92" s="145"/>
      <c r="J92" s="112" t="s">
        <v>24</v>
      </c>
      <c r="K92" s="10" t="s">
        <v>316</v>
      </c>
      <c r="L92" s="12" t="s">
        <v>154</v>
      </c>
      <c r="M92" s="232" t="s">
        <v>27</v>
      </c>
      <c r="N92" s="293">
        <v>1200.3</v>
      </c>
      <c r="O92" s="337">
        <v>835</v>
      </c>
      <c r="P92" s="477">
        <v>836</v>
      </c>
      <c r="Q92" s="515">
        <v>1280.7</v>
      </c>
      <c r="R92" s="515">
        <v>1355</v>
      </c>
    </row>
    <row r="93" spans="8:18" ht="15" customHeight="1">
      <c r="H93" s="87" t="s">
        <v>19</v>
      </c>
      <c r="I93" s="144"/>
      <c r="J93" s="112" t="s">
        <v>24</v>
      </c>
      <c r="K93" s="10" t="s">
        <v>316</v>
      </c>
      <c r="L93" s="12" t="s">
        <v>154</v>
      </c>
      <c r="M93" s="248">
        <v>500</v>
      </c>
      <c r="N93" s="293">
        <v>1200.3</v>
      </c>
      <c r="O93" s="337">
        <f>O94+O95</f>
        <v>819</v>
      </c>
      <c r="P93" s="477">
        <f>P94+P95</f>
        <v>819</v>
      </c>
      <c r="Q93" s="515">
        <f>N93*106.7%</f>
        <v>1280.7201</v>
      </c>
      <c r="R93" s="454">
        <f>Q93*105.8%</f>
        <v>1355.0018658000001</v>
      </c>
    </row>
    <row r="94" spans="8:18" ht="19.5" customHeight="1" hidden="1">
      <c r="H94" s="37" t="s">
        <v>240</v>
      </c>
      <c r="I94" s="190"/>
      <c r="J94" s="120"/>
      <c r="K94" s="18"/>
      <c r="L94" s="216"/>
      <c r="M94" s="249"/>
      <c r="N94" s="291"/>
      <c r="O94" s="337">
        <v>819</v>
      </c>
      <c r="P94" s="477">
        <v>819</v>
      </c>
      <c r="Q94" s="516"/>
      <c r="R94" s="516"/>
    </row>
    <row r="95" spans="8:18" ht="18.75" customHeight="1" hidden="1">
      <c r="H95" s="37" t="s">
        <v>241</v>
      </c>
      <c r="I95" s="190"/>
      <c r="J95" s="120"/>
      <c r="K95" s="18"/>
      <c r="L95" s="216"/>
      <c r="M95" s="249"/>
      <c r="N95" s="291"/>
      <c r="O95" s="337">
        <f>N95*1.11</f>
        <v>0</v>
      </c>
      <c r="P95" s="477">
        <f>O95*1.108</f>
        <v>0</v>
      </c>
      <c r="Q95" s="516"/>
      <c r="R95" s="516"/>
    </row>
    <row r="96" spans="8:18" ht="15.75" customHeight="1" hidden="1">
      <c r="H96" s="91" t="s">
        <v>38</v>
      </c>
      <c r="I96" s="148"/>
      <c r="J96" s="116" t="s">
        <v>39</v>
      </c>
      <c r="K96" s="13" t="s">
        <v>28</v>
      </c>
      <c r="L96" s="13" t="s">
        <v>40</v>
      </c>
      <c r="M96" s="247" t="s">
        <v>27</v>
      </c>
      <c r="N96" s="281"/>
      <c r="O96" s="331"/>
      <c r="P96" s="475"/>
      <c r="Q96" s="516"/>
      <c r="R96" s="516"/>
    </row>
    <row r="97" spans="8:18" ht="15.75" customHeight="1" hidden="1">
      <c r="H97" s="87" t="s">
        <v>211</v>
      </c>
      <c r="I97" s="145"/>
      <c r="J97" s="112" t="s">
        <v>39</v>
      </c>
      <c r="K97" s="12">
        <v>10</v>
      </c>
      <c r="L97" s="12" t="s">
        <v>40</v>
      </c>
      <c r="M97" s="232" t="s">
        <v>27</v>
      </c>
      <c r="N97" s="293"/>
      <c r="O97" s="331"/>
      <c r="P97" s="475"/>
      <c r="Q97" s="516"/>
      <c r="R97" s="516"/>
    </row>
    <row r="98" spans="8:18" ht="15.75" customHeight="1" hidden="1">
      <c r="H98" s="87" t="s">
        <v>190</v>
      </c>
      <c r="I98" s="145"/>
      <c r="J98" s="112" t="s">
        <v>39</v>
      </c>
      <c r="K98" s="12">
        <v>10</v>
      </c>
      <c r="L98" s="12">
        <v>3300200</v>
      </c>
      <c r="M98" s="232" t="s">
        <v>27</v>
      </c>
      <c r="N98" s="293"/>
      <c r="O98" s="331"/>
      <c r="P98" s="475"/>
      <c r="Q98" s="516"/>
      <c r="R98" s="516"/>
    </row>
    <row r="99" spans="8:18" ht="24.75" customHeight="1" hidden="1">
      <c r="H99" s="87" t="s">
        <v>212</v>
      </c>
      <c r="I99" s="149"/>
      <c r="J99" s="112" t="s">
        <v>39</v>
      </c>
      <c r="K99" s="12">
        <v>10</v>
      </c>
      <c r="L99" s="12">
        <v>3300200</v>
      </c>
      <c r="M99" s="232" t="s">
        <v>112</v>
      </c>
      <c r="N99" s="293"/>
      <c r="O99" s="331"/>
      <c r="P99" s="475"/>
      <c r="Q99" s="516"/>
      <c r="R99" s="516"/>
    </row>
    <row r="100" spans="8:18" ht="0.75" customHeight="1" hidden="1">
      <c r="H100" s="91"/>
      <c r="I100" s="148"/>
      <c r="J100" s="116"/>
      <c r="K100" s="13"/>
      <c r="L100" s="13"/>
      <c r="M100" s="247"/>
      <c r="N100" s="281"/>
      <c r="O100" s="331"/>
      <c r="P100" s="475"/>
      <c r="Q100" s="516"/>
      <c r="R100" s="516"/>
    </row>
    <row r="101" spans="8:18" ht="21" customHeight="1" hidden="1">
      <c r="H101" s="87" t="s">
        <v>41</v>
      </c>
      <c r="I101" s="145"/>
      <c r="J101" s="117" t="s">
        <v>39</v>
      </c>
      <c r="K101" s="12" t="s">
        <v>42</v>
      </c>
      <c r="L101" s="12" t="s">
        <v>40</v>
      </c>
      <c r="M101" s="232" t="s">
        <v>27</v>
      </c>
      <c r="N101" s="293"/>
      <c r="O101" s="331"/>
      <c r="P101" s="475"/>
      <c r="Q101" s="516"/>
      <c r="R101" s="516"/>
    </row>
    <row r="102" spans="8:18" ht="26.25" hidden="1">
      <c r="H102" s="87" t="s">
        <v>43</v>
      </c>
      <c r="I102" s="145"/>
      <c r="J102" s="117" t="s">
        <v>39</v>
      </c>
      <c r="K102" s="12" t="s">
        <v>42</v>
      </c>
      <c r="L102" s="12" t="s">
        <v>44</v>
      </c>
      <c r="M102" s="232" t="s">
        <v>27</v>
      </c>
      <c r="N102" s="293"/>
      <c r="O102" s="331"/>
      <c r="P102" s="475"/>
      <c r="Q102" s="516"/>
      <c r="R102" s="516"/>
    </row>
    <row r="103" spans="8:18" ht="22.5" customHeight="1" hidden="1">
      <c r="H103" s="87" t="s">
        <v>19</v>
      </c>
      <c r="I103" s="144"/>
      <c r="J103" s="117" t="s">
        <v>39</v>
      </c>
      <c r="K103" s="12" t="s">
        <v>42</v>
      </c>
      <c r="L103" s="12" t="s">
        <v>44</v>
      </c>
      <c r="M103" s="248" t="s">
        <v>34</v>
      </c>
      <c r="N103" s="293"/>
      <c r="O103" s="331"/>
      <c r="P103" s="475"/>
      <c r="Q103" s="516"/>
      <c r="R103" s="516"/>
    </row>
    <row r="104" spans="8:18" ht="16.5" customHeight="1">
      <c r="H104" s="459" t="s">
        <v>282</v>
      </c>
      <c r="I104" s="144"/>
      <c r="J104" s="62" t="s">
        <v>24</v>
      </c>
      <c r="K104" s="32" t="s">
        <v>316</v>
      </c>
      <c r="L104" s="32" t="s">
        <v>283</v>
      </c>
      <c r="M104" s="227" t="s">
        <v>27</v>
      </c>
      <c r="N104" s="293">
        <v>205</v>
      </c>
      <c r="O104" s="331"/>
      <c r="P104" s="475"/>
      <c r="Q104" s="516">
        <v>218.7</v>
      </c>
      <c r="R104" s="516">
        <v>231.4</v>
      </c>
    </row>
    <row r="105" spans="8:18" ht="17.25" customHeight="1">
      <c r="H105" s="458" t="s">
        <v>19</v>
      </c>
      <c r="I105" s="146"/>
      <c r="J105" s="62" t="s">
        <v>24</v>
      </c>
      <c r="K105" s="32" t="s">
        <v>316</v>
      </c>
      <c r="L105" s="32" t="s">
        <v>283</v>
      </c>
      <c r="M105" s="227" t="s">
        <v>34</v>
      </c>
      <c r="N105" s="293">
        <v>205</v>
      </c>
      <c r="O105" s="331"/>
      <c r="P105" s="475"/>
      <c r="Q105" s="515">
        <f>N105*106.7%</f>
        <v>218.73499999999999</v>
      </c>
      <c r="R105" s="454">
        <f>Q105*105.8%</f>
        <v>231.42163</v>
      </c>
    </row>
    <row r="106" spans="8:18" ht="18.75" customHeight="1" hidden="1">
      <c r="H106" s="87"/>
      <c r="I106" s="144"/>
      <c r="J106" s="117"/>
      <c r="K106" s="12"/>
      <c r="L106" s="12"/>
      <c r="M106" s="248"/>
      <c r="N106" s="293"/>
      <c r="O106" s="331"/>
      <c r="P106" s="475"/>
      <c r="Q106" s="516"/>
      <c r="R106" s="516"/>
    </row>
    <row r="107" spans="8:18" ht="22.5" customHeight="1" hidden="1">
      <c r="H107" s="87"/>
      <c r="I107" s="144"/>
      <c r="J107" s="117"/>
      <c r="K107" s="12"/>
      <c r="L107" s="12"/>
      <c r="M107" s="248"/>
      <c r="N107" s="293"/>
      <c r="O107" s="331"/>
      <c r="P107" s="475"/>
      <c r="Q107" s="516"/>
      <c r="R107" s="516"/>
    </row>
    <row r="108" spans="8:18" ht="22.5" customHeight="1" hidden="1">
      <c r="H108" s="87"/>
      <c r="I108" s="144"/>
      <c r="J108" s="117"/>
      <c r="K108" s="12"/>
      <c r="L108" s="12"/>
      <c r="M108" s="248"/>
      <c r="N108" s="293"/>
      <c r="O108" s="331"/>
      <c r="P108" s="475"/>
      <c r="Q108" s="516"/>
      <c r="R108" s="516"/>
    </row>
    <row r="109" spans="8:18" ht="22.5" customHeight="1" hidden="1">
      <c r="H109" s="87"/>
      <c r="I109" s="144"/>
      <c r="J109" s="117"/>
      <c r="K109" s="12"/>
      <c r="L109" s="12"/>
      <c r="M109" s="248"/>
      <c r="N109" s="293"/>
      <c r="O109" s="331"/>
      <c r="P109" s="475"/>
      <c r="Q109" s="516"/>
      <c r="R109" s="516"/>
    </row>
    <row r="110" spans="8:18" ht="22.5" customHeight="1">
      <c r="H110" s="86" t="s">
        <v>188</v>
      </c>
      <c r="I110" s="149"/>
      <c r="J110" s="113" t="s">
        <v>25</v>
      </c>
      <c r="K110" s="14" t="s">
        <v>28</v>
      </c>
      <c r="L110" s="14" t="s">
        <v>40</v>
      </c>
      <c r="M110" s="245" t="s">
        <v>27</v>
      </c>
      <c r="N110" s="281">
        <v>77</v>
      </c>
      <c r="O110" s="357"/>
      <c r="P110" s="481"/>
      <c r="Q110" s="529">
        <v>82.2</v>
      </c>
      <c r="R110" s="529">
        <v>86.9</v>
      </c>
    </row>
    <row r="111" spans="8:18" ht="37.5" customHeight="1">
      <c r="H111" s="87" t="s">
        <v>323</v>
      </c>
      <c r="I111" s="144"/>
      <c r="J111" s="112" t="s">
        <v>25</v>
      </c>
      <c r="K111" s="10" t="s">
        <v>37</v>
      </c>
      <c r="L111" s="10" t="s">
        <v>26</v>
      </c>
      <c r="M111" s="232" t="s">
        <v>27</v>
      </c>
      <c r="N111" s="293">
        <v>77</v>
      </c>
      <c r="O111" s="331"/>
      <c r="P111" s="475"/>
      <c r="Q111" s="516">
        <v>82.2</v>
      </c>
      <c r="R111" s="516">
        <v>86.9</v>
      </c>
    </row>
    <row r="112" spans="8:18" ht="22.5" customHeight="1">
      <c r="H112" s="87" t="s">
        <v>80</v>
      </c>
      <c r="I112" s="144"/>
      <c r="J112" s="112" t="s">
        <v>25</v>
      </c>
      <c r="K112" s="10" t="s">
        <v>37</v>
      </c>
      <c r="L112" s="10" t="s">
        <v>176</v>
      </c>
      <c r="M112" s="232" t="s">
        <v>27</v>
      </c>
      <c r="N112" s="293">
        <v>77</v>
      </c>
      <c r="O112" s="331"/>
      <c r="P112" s="475"/>
      <c r="Q112" s="516">
        <v>82.2</v>
      </c>
      <c r="R112" s="516">
        <v>86.9</v>
      </c>
    </row>
    <row r="113" spans="8:18" ht="22.5" customHeight="1">
      <c r="H113" s="87" t="s">
        <v>19</v>
      </c>
      <c r="I113" s="144"/>
      <c r="J113" s="112" t="s">
        <v>25</v>
      </c>
      <c r="K113" s="10" t="s">
        <v>37</v>
      </c>
      <c r="L113" s="10" t="s">
        <v>176</v>
      </c>
      <c r="M113" s="232" t="s">
        <v>34</v>
      </c>
      <c r="N113" s="293">
        <v>77</v>
      </c>
      <c r="O113" s="331"/>
      <c r="P113" s="475"/>
      <c r="Q113" s="515">
        <f>N113*106.7%</f>
        <v>82.15899999999999</v>
      </c>
      <c r="R113" s="454">
        <f>Q113*105.8%</f>
        <v>86.924222</v>
      </c>
    </row>
    <row r="114" spans="8:18" ht="18.75" customHeight="1">
      <c r="H114" s="86" t="s">
        <v>38</v>
      </c>
      <c r="I114" s="149"/>
      <c r="J114" s="113" t="s">
        <v>39</v>
      </c>
      <c r="K114" s="14" t="s">
        <v>28</v>
      </c>
      <c r="L114" s="14" t="s">
        <v>40</v>
      </c>
      <c r="M114" s="245" t="s">
        <v>27</v>
      </c>
      <c r="N114" s="281">
        <f>N115</f>
        <v>80.6</v>
      </c>
      <c r="O114" s="331"/>
      <c r="P114" s="475"/>
      <c r="Q114" s="503">
        <f>Q115</f>
        <v>86</v>
      </c>
      <c r="R114" s="503">
        <f>R115</f>
        <v>90.9</v>
      </c>
    </row>
    <row r="115" spans="8:18" ht="18" customHeight="1">
      <c r="H115" s="79" t="s">
        <v>41</v>
      </c>
      <c r="I115" s="156"/>
      <c r="J115" s="47" t="s">
        <v>39</v>
      </c>
      <c r="K115" s="47" t="s">
        <v>42</v>
      </c>
      <c r="L115" s="47" t="s">
        <v>26</v>
      </c>
      <c r="M115" s="255" t="s">
        <v>27</v>
      </c>
      <c r="N115" s="293">
        <f>N116+N119</f>
        <v>80.6</v>
      </c>
      <c r="O115" s="331"/>
      <c r="P115" s="475"/>
      <c r="Q115" s="454">
        <f>Q116+Q119</f>
        <v>86</v>
      </c>
      <c r="R115" s="454">
        <f>R116+R119</f>
        <v>90.9</v>
      </c>
    </row>
    <row r="116" spans="8:18" ht="39" customHeight="1">
      <c r="H116" s="79" t="s">
        <v>301</v>
      </c>
      <c r="I116" s="156"/>
      <c r="J116" s="47" t="s">
        <v>39</v>
      </c>
      <c r="K116" s="47" t="s">
        <v>42</v>
      </c>
      <c r="L116" s="47" t="s">
        <v>302</v>
      </c>
      <c r="M116" s="255" t="s">
        <v>27</v>
      </c>
      <c r="N116" s="293">
        <v>43</v>
      </c>
      <c r="O116" s="331"/>
      <c r="P116" s="475"/>
      <c r="Q116" s="516">
        <v>45.9</v>
      </c>
      <c r="R116" s="516">
        <v>48.5</v>
      </c>
    </row>
    <row r="117" spans="8:18" ht="18" customHeight="1">
      <c r="H117" s="213" t="s">
        <v>111</v>
      </c>
      <c r="I117" s="156"/>
      <c r="J117" s="47" t="s">
        <v>39</v>
      </c>
      <c r="K117" s="47" t="s">
        <v>42</v>
      </c>
      <c r="L117" s="47" t="s">
        <v>302</v>
      </c>
      <c r="M117" s="255" t="s">
        <v>112</v>
      </c>
      <c r="N117" s="293">
        <v>43</v>
      </c>
      <c r="O117" s="331"/>
      <c r="P117" s="475"/>
      <c r="Q117" s="515">
        <f>N117*106.7%</f>
        <v>45.881</v>
      </c>
      <c r="R117" s="454">
        <f>Q117*105.8%</f>
        <v>48.542098</v>
      </c>
    </row>
    <row r="118" spans="8:18" ht="18" customHeight="1" hidden="1">
      <c r="H118" s="79"/>
      <c r="I118" s="156"/>
      <c r="J118" s="47"/>
      <c r="K118" s="47"/>
      <c r="L118" s="47"/>
      <c r="M118" s="255"/>
      <c r="N118" s="293"/>
      <c r="O118" s="331"/>
      <c r="P118" s="475"/>
      <c r="Q118" s="516"/>
      <c r="R118" s="516"/>
    </row>
    <row r="119" spans="8:18" ht="35.25" customHeight="1">
      <c r="H119" s="207" t="s">
        <v>238</v>
      </c>
      <c r="I119" s="175"/>
      <c r="J119" s="71" t="s">
        <v>39</v>
      </c>
      <c r="K119" s="71" t="s">
        <v>42</v>
      </c>
      <c r="L119" s="72">
        <v>3400500</v>
      </c>
      <c r="M119" s="273" t="s">
        <v>27</v>
      </c>
      <c r="N119" s="293">
        <v>37.6</v>
      </c>
      <c r="O119" s="331"/>
      <c r="P119" s="475"/>
      <c r="Q119" s="516">
        <v>40.1</v>
      </c>
      <c r="R119" s="516">
        <v>42.4</v>
      </c>
    </row>
    <row r="120" spans="8:18" ht="18" customHeight="1">
      <c r="H120" s="213" t="s">
        <v>111</v>
      </c>
      <c r="I120" s="175"/>
      <c r="J120" s="71" t="s">
        <v>39</v>
      </c>
      <c r="K120" s="71" t="s">
        <v>42</v>
      </c>
      <c r="L120" s="72">
        <v>3400500</v>
      </c>
      <c r="M120" s="273" t="s">
        <v>112</v>
      </c>
      <c r="N120" s="293">
        <v>37.6</v>
      </c>
      <c r="O120" s="331"/>
      <c r="P120" s="475"/>
      <c r="Q120" s="515">
        <f>N120*106.7%</f>
        <v>40.1192</v>
      </c>
      <c r="R120" s="454">
        <f>Q120*105.8%</f>
        <v>42.446113600000004</v>
      </c>
    </row>
    <row r="121" spans="8:18" ht="18" customHeight="1">
      <c r="H121" s="78" t="s">
        <v>132</v>
      </c>
      <c r="I121" s="161"/>
      <c r="J121" s="60" t="s">
        <v>138</v>
      </c>
      <c r="K121" s="60" t="s">
        <v>28</v>
      </c>
      <c r="L121" s="470" t="s">
        <v>26</v>
      </c>
      <c r="M121" s="471" t="s">
        <v>27</v>
      </c>
      <c r="N121" s="281">
        <v>143.9</v>
      </c>
      <c r="O121" s="331"/>
      <c r="P121" s="475"/>
      <c r="Q121" s="529">
        <v>153.5</v>
      </c>
      <c r="R121" s="529">
        <v>162.4</v>
      </c>
    </row>
    <row r="122" spans="8:18" ht="18.75" customHeight="1">
      <c r="H122" s="86" t="s">
        <v>218</v>
      </c>
      <c r="I122" s="145"/>
      <c r="J122" s="113" t="s">
        <v>138</v>
      </c>
      <c r="K122" s="14" t="s">
        <v>138</v>
      </c>
      <c r="L122" s="14" t="s">
        <v>26</v>
      </c>
      <c r="M122" s="245" t="s">
        <v>27</v>
      </c>
      <c r="N122" s="281">
        <v>143.9</v>
      </c>
      <c r="O122" s="331"/>
      <c r="P122" s="475"/>
      <c r="Q122" s="529">
        <v>153.5</v>
      </c>
      <c r="R122" s="529">
        <v>162.4</v>
      </c>
    </row>
    <row r="123" spans="8:18" ht="16.5" customHeight="1" hidden="1">
      <c r="H123" s="460" t="s">
        <v>279</v>
      </c>
      <c r="I123" s="422"/>
      <c r="J123" s="69" t="s">
        <v>138</v>
      </c>
      <c r="K123" s="47" t="s">
        <v>138</v>
      </c>
      <c r="L123" s="47" t="s">
        <v>280</v>
      </c>
      <c r="M123" s="66" t="s">
        <v>27</v>
      </c>
      <c r="N123" s="157" t="s">
        <v>281</v>
      </c>
      <c r="O123" s="331"/>
      <c r="P123" s="475"/>
      <c r="Q123" s="516"/>
      <c r="R123" s="516"/>
    </row>
    <row r="124" spans="8:18" ht="17.25" customHeight="1" hidden="1">
      <c r="H124" s="461" t="s">
        <v>74</v>
      </c>
      <c r="I124" s="423"/>
      <c r="J124" s="69" t="s">
        <v>138</v>
      </c>
      <c r="K124" s="47" t="s">
        <v>138</v>
      </c>
      <c r="L124" s="47" t="s">
        <v>280</v>
      </c>
      <c r="M124" s="255" t="s">
        <v>36</v>
      </c>
      <c r="N124" s="156" t="s">
        <v>281</v>
      </c>
      <c r="O124" s="331"/>
      <c r="P124" s="475"/>
      <c r="Q124" s="516"/>
      <c r="R124" s="516"/>
    </row>
    <row r="125" spans="8:18" ht="18" customHeight="1">
      <c r="H125" s="94" t="s">
        <v>233</v>
      </c>
      <c r="I125" s="168"/>
      <c r="J125" s="49" t="s">
        <v>138</v>
      </c>
      <c r="K125" s="49" t="s">
        <v>138</v>
      </c>
      <c r="L125" s="48" t="s">
        <v>176</v>
      </c>
      <c r="M125" s="229" t="s">
        <v>27</v>
      </c>
      <c r="N125" s="293">
        <v>143.9</v>
      </c>
      <c r="O125" s="331"/>
      <c r="P125" s="475"/>
      <c r="Q125" s="516">
        <v>153.5</v>
      </c>
      <c r="R125" s="516">
        <v>162.4</v>
      </c>
    </row>
    <row r="126" spans="8:18" ht="22.5" customHeight="1" hidden="1">
      <c r="H126" s="217"/>
      <c r="I126" s="175"/>
      <c r="J126" s="71"/>
      <c r="K126" s="71"/>
      <c r="L126" s="72"/>
      <c r="M126" s="273"/>
      <c r="N126" s="293"/>
      <c r="O126" s="331"/>
      <c r="P126" s="475"/>
      <c r="Q126" s="516"/>
      <c r="R126" s="516"/>
    </row>
    <row r="127" spans="8:18" ht="22.5" customHeight="1" hidden="1">
      <c r="H127" s="217"/>
      <c r="I127" s="175"/>
      <c r="J127" s="71"/>
      <c r="K127" s="71"/>
      <c r="L127" s="72"/>
      <c r="M127" s="273"/>
      <c r="N127" s="293"/>
      <c r="O127" s="331"/>
      <c r="P127" s="475"/>
      <c r="Q127" s="516"/>
      <c r="R127" s="516"/>
    </row>
    <row r="128" spans="8:18" ht="22.5" customHeight="1" hidden="1">
      <c r="H128" s="217"/>
      <c r="I128" s="175"/>
      <c r="J128" s="71"/>
      <c r="K128" s="71"/>
      <c r="L128" s="72"/>
      <c r="M128" s="273"/>
      <c r="N128" s="293"/>
      <c r="O128" s="331"/>
      <c r="P128" s="475"/>
      <c r="Q128" s="516"/>
      <c r="R128" s="516"/>
    </row>
    <row r="129" spans="8:18" ht="22.5" customHeight="1" hidden="1">
      <c r="H129" s="217"/>
      <c r="I129" s="175"/>
      <c r="J129" s="71"/>
      <c r="K129" s="71"/>
      <c r="L129" s="72"/>
      <c r="M129" s="273"/>
      <c r="N129" s="293"/>
      <c r="O129" s="331"/>
      <c r="P129" s="475"/>
      <c r="Q129" s="516"/>
      <c r="R129" s="516"/>
    </row>
    <row r="130" spans="8:18" ht="22.5" customHeight="1" hidden="1">
      <c r="H130" s="217"/>
      <c r="I130" s="175"/>
      <c r="J130" s="71"/>
      <c r="K130" s="71"/>
      <c r="L130" s="72"/>
      <c r="M130" s="273"/>
      <c r="N130" s="293"/>
      <c r="O130" s="331"/>
      <c r="P130" s="475"/>
      <c r="Q130" s="516"/>
      <c r="R130" s="516"/>
    </row>
    <row r="131" spans="8:18" ht="22.5" customHeight="1" hidden="1">
      <c r="H131" s="217"/>
      <c r="I131" s="175"/>
      <c r="J131" s="71"/>
      <c r="K131" s="71"/>
      <c r="L131" s="72"/>
      <c r="M131" s="273"/>
      <c r="N131" s="293"/>
      <c r="O131" s="331"/>
      <c r="P131" s="475"/>
      <c r="Q131" s="516"/>
      <c r="R131" s="516"/>
    </row>
    <row r="132" spans="8:18" ht="22.5" customHeight="1">
      <c r="H132" s="462" t="s">
        <v>19</v>
      </c>
      <c r="I132" s="175"/>
      <c r="J132" s="71" t="s">
        <v>138</v>
      </c>
      <c r="K132" s="71" t="s">
        <v>138</v>
      </c>
      <c r="L132" s="72">
        <v>7950000</v>
      </c>
      <c r="M132" s="273" t="s">
        <v>34</v>
      </c>
      <c r="N132" s="291">
        <v>143.9</v>
      </c>
      <c r="O132" s="331"/>
      <c r="P132" s="475"/>
      <c r="Q132" s="515">
        <f>N132*106.7%</f>
        <v>153.5413</v>
      </c>
      <c r="R132" s="454">
        <f>Q132*105.8%</f>
        <v>162.4466954</v>
      </c>
    </row>
    <row r="133" spans="8:18" ht="20.25" customHeight="1">
      <c r="H133" s="86" t="s">
        <v>319</v>
      </c>
      <c r="I133" s="148"/>
      <c r="J133" s="113" t="s">
        <v>42</v>
      </c>
      <c r="K133" s="14" t="s">
        <v>28</v>
      </c>
      <c r="L133" s="14" t="s">
        <v>40</v>
      </c>
      <c r="M133" s="245" t="s">
        <v>27</v>
      </c>
      <c r="N133" s="289">
        <f>N134+N140</f>
        <v>3218</v>
      </c>
      <c r="O133" s="331"/>
      <c r="P133" s="475"/>
      <c r="Q133" s="504">
        <f>Q134+Q140</f>
        <v>3433.6000000000004</v>
      </c>
      <c r="R133" s="504">
        <f>R134+R140</f>
        <v>3632.8</v>
      </c>
    </row>
    <row r="134" spans="8:18" ht="18.75" customHeight="1">
      <c r="H134" s="86" t="s">
        <v>106</v>
      </c>
      <c r="I134" s="149"/>
      <c r="J134" s="113" t="s">
        <v>42</v>
      </c>
      <c r="K134" s="14" t="s">
        <v>24</v>
      </c>
      <c r="L134" s="14" t="s">
        <v>69</v>
      </c>
      <c r="M134" s="245" t="s">
        <v>27</v>
      </c>
      <c r="N134" s="281">
        <f>N135+N138</f>
        <v>925</v>
      </c>
      <c r="O134" s="331"/>
      <c r="P134" s="475"/>
      <c r="Q134" s="503">
        <f>Q135+Q138</f>
        <v>2060.4</v>
      </c>
      <c r="R134" s="503">
        <f>R135+R138</f>
        <v>2179.9</v>
      </c>
    </row>
    <row r="135" spans="8:18" ht="17.25" customHeight="1">
      <c r="H135" s="87" t="s">
        <v>107</v>
      </c>
      <c r="I135" s="145"/>
      <c r="J135" s="112" t="s">
        <v>42</v>
      </c>
      <c r="K135" s="10" t="s">
        <v>24</v>
      </c>
      <c r="L135" s="10" t="s">
        <v>108</v>
      </c>
      <c r="M135" s="232" t="s">
        <v>27</v>
      </c>
      <c r="N135" s="293">
        <v>555</v>
      </c>
      <c r="O135" s="331"/>
      <c r="P135" s="475"/>
      <c r="Q135" s="516">
        <v>1236.7</v>
      </c>
      <c r="R135" s="516">
        <v>1308.4</v>
      </c>
    </row>
    <row r="136" spans="8:18" ht="16.5" customHeight="1">
      <c r="H136" s="87" t="s">
        <v>109</v>
      </c>
      <c r="I136" s="145"/>
      <c r="J136" s="112" t="s">
        <v>42</v>
      </c>
      <c r="K136" s="10" t="s">
        <v>24</v>
      </c>
      <c r="L136" s="10" t="s">
        <v>110</v>
      </c>
      <c r="M136" s="232" t="s">
        <v>27</v>
      </c>
      <c r="N136" s="293">
        <v>555</v>
      </c>
      <c r="O136" s="331"/>
      <c r="P136" s="475"/>
      <c r="Q136" s="516">
        <v>1236.7</v>
      </c>
      <c r="R136" s="516">
        <v>1308.4</v>
      </c>
    </row>
    <row r="137" spans="8:18" ht="14.25" customHeight="1">
      <c r="H137" s="96" t="s">
        <v>111</v>
      </c>
      <c r="I137" s="166"/>
      <c r="J137" s="120" t="s">
        <v>42</v>
      </c>
      <c r="K137" s="18" t="s">
        <v>24</v>
      </c>
      <c r="L137" s="18" t="s">
        <v>110</v>
      </c>
      <c r="M137" s="260" t="s">
        <v>112</v>
      </c>
      <c r="N137" s="293">
        <v>555</v>
      </c>
      <c r="O137" s="331"/>
      <c r="P137" s="475"/>
      <c r="Q137" s="515">
        <f>N137*106.7%</f>
        <v>592.185</v>
      </c>
      <c r="R137" s="454">
        <f>Q137*105.8%</f>
        <v>626.5317299999999</v>
      </c>
    </row>
    <row r="138" spans="8:18" ht="16.5" customHeight="1">
      <c r="H138" s="87" t="s">
        <v>109</v>
      </c>
      <c r="I138" s="145"/>
      <c r="J138" s="112" t="s">
        <v>42</v>
      </c>
      <c r="K138" s="10" t="s">
        <v>24</v>
      </c>
      <c r="L138" s="10" t="s">
        <v>117</v>
      </c>
      <c r="M138" s="232" t="s">
        <v>27</v>
      </c>
      <c r="N138" s="293">
        <v>370</v>
      </c>
      <c r="O138" s="331"/>
      <c r="P138" s="475"/>
      <c r="Q138" s="516">
        <v>823.7</v>
      </c>
      <c r="R138" s="516">
        <v>871.5</v>
      </c>
    </row>
    <row r="139" spans="8:18" ht="15.75" customHeight="1">
      <c r="H139" s="87" t="s">
        <v>111</v>
      </c>
      <c r="I139" s="145"/>
      <c r="J139" s="112" t="s">
        <v>42</v>
      </c>
      <c r="K139" s="10" t="s">
        <v>24</v>
      </c>
      <c r="L139" s="10" t="s">
        <v>117</v>
      </c>
      <c r="M139" s="232" t="s">
        <v>112</v>
      </c>
      <c r="N139" s="293">
        <v>370</v>
      </c>
      <c r="O139" s="331"/>
      <c r="P139" s="475"/>
      <c r="Q139" s="515">
        <f>N139*106.7%</f>
        <v>394.78999999999996</v>
      </c>
      <c r="R139" s="454">
        <f>Q139*105.8%</f>
        <v>417.68782</v>
      </c>
    </row>
    <row r="140" spans="8:18" ht="14.25" customHeight="1">
      <c r="H140" s="86" t="s">
        <v>113</v>
      </c>
      <c r="I140" s="149"/>
      <c r="J140" s="113" t="s">
        <v>42</v>
      </c>
      <c r="K140" s="14" t="s">
        <v>29</v>
      </c>
      <c r="L140" s="14" t="s">
        <v>40</v>
      </c>
      <c r="M140" s="245" t="s">
        <v>27</v>
      </c>
      <c r="N140" s="281">
        <f>N141+N144</f>
        <v>2293</v>
      </c>
      <c r="O140" s="331"/>
      <c r="P140" s="475"/>
      <c r="Q140" s="503">
        <f>Q141+Q144</f>
        <v>1373.2</v>
      </c>
      <c r="R140" s="503">
        <f>R141+R144</f>
        <v>1452.9</v>
      </c>
    </row>
    <row r="141" spans="8:18" ht="26.25" customHeight="1">
      <c r="H141" s="87" t="s">
        <v>114</v>
      </c>
      <c r="I141" s="145"/>
      <c r="J141" s="112" t="s">
        <v>42</v>
      </c>
      <c r="K141" s="10" t="s">
        <v>29</v>
      </c>
      <c r="L141" s="10" t="s">
        <v>115</v>
      </c>
      <c r="M141" s="232" t="s">
        <v>27</v>
      </c>
      <c r="N141" s="293">
        <v>2293</v>
      </c>
      <c r="O141" s="331"/>
      <c r="P141" s="475"/>
      <c r="Q141" s="516">
        <v>1373.2</v>
      </c>
      <c r="R141" s="516">
        <v>1452.9</v>
      </c>
    </row>
    <row r="142" spans="8:18" ht="29.25" customHeight="1">
      <c r="H142" s="87" t="s">
        <v>116</v>
      </c>
      <c r="I142" s="145"/>
      <c r="J142" s="112" t="s">
        <v>42</v>
      </c>
      <c r="K142" s="10" t="s">
        <v>29</v>
      </c>
      <c r="L142" s="10" t="s">
        <v>117</v>
      </c>
      <c r="M142" s="232" t="s">
        <v>27</v>
      </c>
      <c r="N142" s="293">
        <v>2293</v>
      </c>
      <c r="O142" s="331"/>
      <c r="P142" s="475"/>
      <c r="Q142" s="516">
        <v>1373.2</v>
      </c>
      <c r="R142" s="516">
        <v>1452.9</v>
      </c>
    </row>
    <row r="143" spans="8:18" ht="18.75" customHeight="1">
      <c r="H143" s="96" t="s">
        <v>111</v>
      </c>
      <c r="I143" s="166"/>
      <c r="J143" s="120" t="s">
        <v>42</v>
      </c>
      <c r="K143" s="18" t="s">
        <v>29</v>
      </c>
      <c r="L143" s="18" t="s">
        <v>117</v>
      </c>
      <c r="M143" s="260" t="s">
        <v>112</v>
      </c>
      <c r="N143" s="291">
        <v>2293</v>
      </c>
      <c r="O143" s="331"/>
      <c r="P143" s="475"/>
      <c r="Q143" s="515">
        <f>N143*106.7%</f>
        <v>2446.631</v>
      </c>
      <c r="R143" s="454">
        <f>Q143*105.8%</f>
        <v>2588.535598</v>
      </c>
    </row>
    <row r="144" spans="8:18" ht="18" customHeight="1" hidden="1">
      <c r="H144" s="87"/>
      <c r="I144" s="145"/>
      <c r="J144" s="112"/>
      <c r="K144" s="10"/>
      <c r="L144" s="10"/>
      <c r="M144" s="232"/>
      <c r="N144" s="393"/>
      <c r="O144" s="331"/>
      <c r="P144" s="475"/>
      <c r="Q144" s="516"/>
      <c r="R144" s="516"/>
    </row>
    <row r="145" spans="8:18" ht="19.5" customHeight="1" hidden="1">
      <c r="H145" s="87"/>
      <c r="I145" s="145"/>
      <c r="J145" s="112"/>
      <c r="K145" s="10"/>
      <c r="L145" s="10"/>
      <c r="M145" s="232"/>
      <c r="N145" s="293"/>
      <c r="O145" s="331"/>
      <c r="P145" s="475"/>
      <c r="Q145" s="516"/>
      <c r="R145" s="516"/>
    </row>
    <row r="146" spans="8:18" ht="19.5" customHeight="1" hidden="1">
      <c r="H146" s="96"/>
      <c r="I146" s="166"/>
      <c r="J146" s="120"/>
      <c r="K146" s="18"/>
      <c r="L146" s="18"/>
      <c r="M146" s="260"/>
      <c r="N146" s="291"/>
      <c r="O146" s="331"/>
      <c r="P146" s="475"/>
      <c r="Q146" s="516"/>
      <c r="R146" s="516"/>
    </row>
    <row r="147" spans="8:18" ht="22.5" customHeight="1" hidden="1">
      <c r="H147" s="217"/>
      <c r="I147" s="175"/>
      <c r="J147" s="71"/>
      <c r="K147" s="71"/>
      <c r="L147" s="72"/>
      <c r="M147" s="273"/>
      <c r="N147" s="291"/>
      <c r="O147" s="331"/>
      <c r="P147" s="475"/>
      <c r="Q147" s="516"/>
      <c r="R147" s="516"/>
    </row>
    <row r="148" spans="8:18" ht="22.5" customHeight="1" hidden="1">
      <c r="H148" s="217"/>
      <c r="I148" s="175"/>
      <c r="J148" s="71"/>
      <c r="K148" s="71"/>
      <c r="L148" s="72"/>
      <c r="M148" s="273"/>
      <c r="N148" s="291"/>
      <c r="O148" s="331"/>
      <c r="P148" s="475"/>
      <c r="Q148" s="516"/>
      <c r="R148" s="516"/>
    </row>
    <row r="149" spans="8:18" ht="22.5" customHeight="1" hidden="1">
      <c r="H149" s="217"/>
      <c r="I149" s="175"/>
      <c r="J149" s="71"/>
      <c r="K149" s="71"/>
      <c r="L149" s="72"/>
      <c r="M149" s="273"/>
      <c r="N149" s="291"/>
      <c r="O149" s="331"/>
      <c r="P149" s="475"/>
      <c r="Q149" s="516"/>
      <c r="R149" s="516"/>
    </row>
    <row r="150" spans="8:18" ht="17.25" customHeight="1">
      <c r="H150" s="91" t="s">
        <v>317</v>
      </c>
      <c r="I150" s="150"/>
      <c r="J150" s="113" t="s">
        <v>37</v>
      </c>
      <c r="K150" s="14" t="s">
        <v>28</v>
      </c>
      <c r="L150" s="14" t="s">
        <v>40</v>
      </c>
      <c r="M150" s="237" t="s">
        <v>27</v>
      </c>
      <c r="N150" s="289">
        <v>57</v>
      </c>
      <c r="O150" s="331"/>
      <c r="P150" s="475"/>
      <c r="Q150" s="529">
        <v>60.8</v>
      </c>
      <c r="R150" s="529">
        <v>64.3</v>
      </c>
    </row>
    <row r="151" spans="8:18" ht="18.75" customHeight="1">
      <c r="H151" s="86" t="s">
        <v>318</v>
      </c>
      <c r="I151" s="149"/>
      <c r="J151" s="113" t="s">
        <v>37</v>
      </c>
      <c r="K151" s="14">
        <v>10</v>
      </c>
      <c r="L151" s="14" t="s">
        <v>69</v>
      </c>
      <c r="M151" s="245" t="s">
        <v>27</v>
      </c>
      <c r="N151" s="281">
        <v>57</v>
      </c>
      <c r="O151" s="331"/>
      <c r="P151" s="475"/>
      <c r="Q151" s="529">
        <v>60.8</v>
      </c>
      <c r="R151" s="529">
        <v>64.3</v>
      </c>
    </row>
    <row r="152" spans="8:18" ht="15" customHeight="1">
      <c r="H152" s="44" t="s">
        <v>80</v>
      </c>
      <c r="I152" s="148"/>
      <c r="J152" s="112" t="s">
        <v>37</v>
      </c>
      <c r="K152" s="10" t="s">
        <v>37</v>
      </c>
      <c r="L152" s="10" t="s">
        <v>81</v>
      </c>
      <c r="M152" s="244" t="s">
        <v>27</v>
      </c>
      <c r="N152" s="287">
        <v>57</v>
      </c>
      <c r="O152" s="331"/>
      <c r="P152" s="475"/>
      <c r="Q152" s="516">
        <v>60.8</v>
      </c>
      <c r="R152" s="516">
        <v>64.3</v>
      </c>
    </row>
    <row r="153" spans="8:18" ht="15.75" customHeight="1" thickBot="1">
      <c r="H153" s="184" t="s">
        <v>19</v>
      </c>
      <c r="I153" s="314"/>
      <c r="J153" s="120" t="s">
        <v>37</v>
      </c>
      <c r="K153" s="18" t="s">
        <v>37</v>
      </c>
      <c r="L153" s="18" t="s">
        <v>81</v>
      </c>
      <c r="M153" s="315">
        <v>500</v>
      </c>
      <c r="N153" s="295">
        <v>57</v>
      </c>
      <c r="O153" s="331"/>
      <c r="P153" s="475"/>
      <c r="Q153" s="515">
        <f>N153*106.7%</f>
        <v>60.818999999999996</v>
      </c>
      <c r="R153" s="454">
        <f>Q153*105.8%</f>
        <v>64.346502</v>
      </c>
    </row>
    <row r="154" spans="8:18" ht="15.75">
      <c r="H154" s="91" t="s">
        <v>45</v>
      </c>
      <c r="I154" s="150"/>
      <c r="J154" s="116" t="s">
        <v>46</v>
      </c>
      <c r="K154" s="13" t="s">
        <v>28</v>
      </c>
      <c r="L154" s="13" t="s">
        <v>40</v>
      </c>
      <c r="M154" s="247" t="s">
        <v>27</v>
      </c>
      <c r="N154" s="281">
        <f>N155</f>
        <v>277</v>
      </c>
      <c r="O154" s="330">
        <v>1228.33</v>
      </c>
      <c r="P154" s="382">
        <v>1360.99</v>
      </c>
      <c r="Q154" s="503">
        <f>Q155</f>
        <v>295.55899999999997</v>
      </c>
      <c r="R154" s="503">
        <f>R155</f>
        <v>312.70142200000004</v>
      </c>
    </row>
    <row r="155" spans="8:18" ht="15" customHeight="1">
      <c r="H155" s="88" t="s">
        <v>225</v>
      </c>
      <c r="I155" s="151"/>
      <c r="J155" s="62" t="s">
        <v>46</v>
      </c>
      <c r="K155" s="32" t="s">
        <v>25</v>
      </c>
      <c r="L155" s="32" t="s">
        <v>26</v>
      </c>
      <c r="M155" s="227" t="s">
        <v>27</v>
      </c>
      <c r="N155" s="293">
        <f>N158+N161+N163+N166+N178</f>
        <v>277</v>
      </c>
      <c r="O155" s="337">
        <f>O158+O161+O163+O166</f>
        <v>307.47</v>
      </c>
      <c r="P155" s="477">
        <f>P158+P161+P163+P166</f>
        <v>340.67676000000006</v>
      </c>
      <c r="Q155" s="454">
        <f>Q158+Q161+Q163+Q166+Q178</f>
        <v>295.55899999999997</v>
      </c>
      <c r="R155" s="454">
        <f>R158+R161+R163+R166+R178</f>
        <v>312.70142200000004</v>
      </c>
    </row>
    <row r="156" spans="8:18" ht="0.75" customHeight="1" hidden="1">
      <c r="H156" s="203" t="s">
        <v>226</v>
      </c>
      <c r="I156" s="152"/>
      <c r="J156" s="62" t="s">
        <v>46</v>
      </c>
      <c r="K156" s="32" t="s">
        <v>25</v>
      </c>
      <c r="L156" s="53">
        <v>1040000</v>
      </c>
      <c r="M156" s="227" t="s">
        <v>27</v>
      </c>
      <c r="N156" s="293"/>
      <c r="O156" s="337">
        <v>165</v>
      </c>
      <c r="P156" s="477">
        <v>183</v>
      </c>
      <c r="Q156" s="516"/>
      <c r="R156" s="516"/>
    </row>
    <row r="157" spans="8:18" ht="15.75" hidden="1">
      <c r="H157" s="204" t="s">
        <v>227</v>
      </c>
      <c r="I157" s="152"/>
      <c r="J157" s="62" t="s">
        <v>46</v>
      </c>
      <c r="K157" s="32" t="s">
        <v>25</v>
      </c>
      <c r="L157" s="53">
        <v>1040200</v>
      </c>
      <c r="M157" s="227" t="s">
        <v>27</v>
      </c>
      <c r="N157" s="293"/>
      <c r="O157" s="337">
        <v>165</v>
      </c>
      <c r="P157" s="477">
        <v>183</v>
      </c>
      <c r="Q157" s="516"/>
      <c r="R157" s="516"/>
    </row>
    <row r="158" spans="8:18" ht="15.75" hidden="1">
      <c r="H158" s="205" t="s">
        <v>228</v>
      </c>
      <c r="I158" s="152"/>
      <c r="J158" s="62" t="s">
        <v>46</v>
      </c>
      <c r="K158" s="32" t="s">
        <v>25</v>
      </c>
      <c r="L158" s="53">
        <v>1040200</v>
      </c>
      <c r="M158" s="227" t="s">
        <v>229</v>
      </c>
      <c r="N158" s="293"/>
      <c r="O158" s="337">
        <f>N158*1.11</f>
        <v>0</v>
      </c>
      <c r="P158" s="477">
        <f>O158*1.108</f>
        <v>0</v>
      </c>
      <c r="Q158" s="516"/>
      <c r="R158" s="516"/>
    </row>
    <row r="159" spans="8:18" ht="24.75" customHeight="1">
      <c r="H159" s="206" t="s">
        <v>205</v>
      </c>
      <c r="I159" s="153"/>
      <c r="J159" s="118" t="s">
        <v>46</v>
      </c>
      <c r="K159" s="46" t="s">
        <v>25</v>
      </c>
      <c r="L159" s="46" t="s">
        <v>222</v>
      </c>
      <c r="M159" s="228" t="s">
        <v>27</v>
      </c>
      <c r="N159" s="293">
        <v>180</v>
      </c>
      <c r="O159" s="337">
        <v>183</v>
      </c>
      <c r="P159" s="477">
        <v>203</v>
      </c>
      <c r="Q159" s="515">
        <v>192.1</v>
      </c>
      <c r="R159" s="515">
        <v>203.2</v>
      </c>
    </row>
    <row r="160" spans="8:18" ht="15.75">
      <c r="H160" s="88" t="s">
        <v>47</v>
      </c>
      <c r="I160" s="153"/>
      <c r="J160" s="118" t="s">
        <v>46</v>
      </c>
      <c r="K160" s="46" t="s">
        <v>25</v>
      </c>
      <c r="L160" s="46" t="s">
        <v>223</v>
      </c>
      <c r="M160" s="228" t="s">
        <v>27</v>
      </c>
      <c r="N160" s="293">
        <v>180</v>
      </c>
      <c r="O160" s="337">
        <v>183</v>
      </c>
      <c r="P160" s="477">
        <v>203</v>
      </c>
      <c r="Q160" s="515">
        <v>192.1</v>
      </c>
      <c r="R160" s="515">
        <v>203.2</v>
      </c>
    </row>
    <row r="161" spans="8:18" ht="15.75">
      <c r="H161" s="206" t="s">
        <v>224</v>
      </c>
      <c r="I161" s="153"/>
      <c r="J161" s="118" t="s">
        <v>46</v>
      </c>
      <c r="K161" s="46" t="s">
        <v>25</v>
      </c>
      <c r="L161" s="46" t="s">
        <v>223</v>
      </c>
      <c r="M161" s="228" t="s">
        <v>221</v>
      </c>
      <c r="N161" s="293">
        <v>180</v>
      </c>
      <c r="O161" s="337">
        <f>N161*1.11</f>
        <v>199.8</v>
      </c>
      <c r="P161" s="477">
        <f>O161*1.108</f>
        <v>221.37840000000003</v>
      </c>
      <c r="Q161" s="515">
        <f>N161*106.7%</f>
        <v>192.06</v>
      </c>
      <c r="R161" s="454">
        <f>Q161*105.8%</f>
        <v>203.19948000000002</v>
      </c>
    </row>
    <row r="162" spans="8:18" ht="51.75">
      <c r="H162" s="88" t="s">
        <v>219</v>
      </c>
      <c r="I162" s="153"/>
      <c r="J162" s="118" t="s">
        <v>46</v>
      </c>
      <c r="K162" s="46" t="s">
        <v>25</v>
      </c>
      <c r="L162" s="46" t="s">
        <v>220</v>
      </c>
      <c r="M162" s="228" t="s">
        <v>27</v>
      </c>
      <c r="N162" s="293">
        <v>97</v>
      </c>
      <c r="O162" s="337">
        <v>100</v>
      </c>
      <c r="P162" s="477">
        <v>111</v>
      </c>
      <c r="Q162" s="515">
        <v>103.54</v>
      </c>
      <c r="R162" s="515">
        <v>103.5</v>
      </c>
    </row>
    <row r="163" spans="8:18" ht="14.25" customHeight="1" thickBot="1">
      <c r="H163" s="411" t="s">
        <v>224</v>
      </c>
      <c r="I163" s="412"/>
      <c r="J163" s="413" t="s">
        <v>46</v>
      </c>
      <c r="K163" s="414" t="s">
        <v>25</v>
      </c>
      <c r="L163" s="414" t="s">
        <v>220</v>
      </c>
      <c r="M163" s="415" t="s">
        <v>221</v>
      </c>
      <c r="N163" s="295">
        <v>97</v>
      </c>
      <c r="O163" s="332">
        <f>N163*1.11</f>
        <v>107.67000000000002</v>
      </c>
      <c r="P163" s="484">
        <f>O163*1.108</f>
        <v>119.29836000000003</v>
      </c>
      <c r="Q163" s="528">
        <f>N163*106.7%</f>
        <v>103.499</v>
      </c>
      <c r="R163" s="521">
        <f>Q163*105.8%</f>
        <v>109.501942</v>
      </c>
    </row>
    <row r="164" spans="8:18" ht="15.75" hidden="1">
      <c r="H164" s="435"/>
      <c r="I164" s="530"/>
      <c r="J164" s="125"/>
      <c r="K164" s="70"/>
      <c r="L164" s="70"/>
      <c r="M164" s="268"/>
      <c r="N164" s="292"/>
      <c r="O164" s="353"/>
      <c r="P164" s="476"/>
      <c r="Q164" s="511"/>
      <c r="R164" s="511"/>
    </row>
    <row r="165" spans="8:18" ht="0.75" customHeight="1" hidden="1" thickBot="1">
      <c r="H165" s="88" t="s">
        <v>219</v>
      </c>
      <c r="I165" s="153"/>
      <c r="J165" s="118" t="s">
        <v>46</v>
      </c>
      <c r="K165" s="46" t="s">
        <v>25</v>
      </c>
      <c r="L165" s="46" t="s">
        <v>242</v>
      </c>
      <c r="M165" s="228" t="s">
        <v>27</v>
      </c>
      <c r="N165" s="293"/>
      <c r="O165" s="337">
        <v>780</v>
      </c>
      <c r="P165" s="477">
        <v>865</v>
      </c>
      <c r="Q165" s="511"/>
      <c r="R165" s="511"/>
    </row>
    <row r="166" spans="8:18" ht="15.75" customHeight="1" hidden="1" thickBot="1">
      <c r="H166" s="411" t="s">
        <v>224</v>
      </c>
      <c r="I166" s="412"/>
      <c r="J166" s="413" t="s">
        <v>46</v>
      </c>
      <c r="K166" s="414" t="s">
        <v>25</v>
      </c>
      <c r="L166" s="414" t="s">
        <v>242</v>
      </c>
      <c r="M166" s="415" t="s">
        <v>221</v>
      </c>
      <c r="N166" s="295"/>
      <c r="O166" s="337">
        <f>N166*1.11</f>
        <v>0</v>
      </c>
      <c r="P166" s="477">
        <f>O166*1.108</f>
        <v>0</v>
      </c>
      <c r="Q166" s="511"/>
      <c r="R166" s="511"/>
    </row>
    <row r="167" spans="8:18" ht="0.75" customHeight="1" hidden="1">
      <c r="H167" s="403" t="s">
        <v>48</v>
      </c>
      <c r="I167" s="404"/>
      <c r="J167" s="405" t="s">
        <v>49</v>
      </c>
      <c r="K167" s="406" t="s">
        <v>28</v>
      </c>
      <c r="L167" s="406" t="s">
        <v>40</v>
      </c>
      <c r="M167" s="407" t="s">
        <v>27</v>
      </c>
      <c r="N167" s="288">
        <f>N168+N173+N174</f>
        <v>19842.3</v>
      </c>
      <c r="O167" s="354"/>
      <c r="P167" s="478"/>
      <c r="Q167" s="511"/>
      <c r="R167" s="511"/>
    </row>
    <row r="168" spans="8:18" ht="30.75" hidden="1" thickBot="1">
      <c r="H168" s="44" t="s">
        <v>50</v>
      </c>
      <c r="I168" s="154"/>
      <c r="J168" s="117" t="s">
        <v>49</v>
      </c>
      <c r="K168" s="12" t="s">
        <v>24</v>
      </c>
      <c r="L168" s="12" t="s">
        <v>40</v>
      </c>
      <c r="M168" s="248" t="s">
        <v>27</v>
      </c>
      <c r="N168" s="293">
        <v>18734.3</v>
      </c>
      <c r="O168" s="330"/>
      <c r="P168" s="478"/>
      <c r="Q168" s="511"/>
      <c r="R168" s="511"/>
    </row>
    <row r="169" spans="8:18" ht="16.5" hidden="1" thickBot="1">
      <c r="H169" s="44" t="s">
        <v>51</v>
      </c>
      <c r="I169" s="154"/>
      <c r="J169" s="117" t="s">
        <v>49</v>
      </c>
      <c r="K169" s="12" t="s">
        <v>24</v>
      </c>
      <c r="L169" s="12" t="s">
        <v>52</v>
      </c>
      <c r="M169" s="272" t="s">
        <v>27</v>
      </c>
      <c r="N169" s="293">
        <v>18734.3</v>
      </c>
      <c r="O169" s="354"/>
      <c r="P169" s="478"/>
      <c r="Q169" s="511"/>
      <c r="R169" s="511"/>
    </row>
    <row r="170" spans="8:18" ht="16.5" hidden="1" thickBot="1">
      <c r="H170" s="44" t="s">
        <v>51</v>
      </c>
      <c r="I170" s="154"/>
      <c r="J170" s="117" t="s">
        <v>49</v>
      </c>
      <c r="K170" s="12" t="s">
        <v>24</v>
      </c>
      <c r="L170" s="12" t="s">
        <v>53</v>
      </c>
      <c r="M170" s="272" t="s">
        <v>27</v>
      </c>
      <c r="N170" s="293">
        <v>18734.3</v>
      </c>
      <c r="O170" s="354"/>
      <c r="P170" s="478"/>
      <c r="Q170" s="511"/>
      <c r="R170" s="511"/>
    </row>
    <row r="171" spans="8:18" ht="30.75" hidden="1" thickBot="1">
      <c r="H171" s="44" t="s">
        <v>54</v>
      </c>
      <c r="I171" s="154"/>
      <c r="J171" s="117" t="s">
        <v>49</v>
      </c>
      <c r="K171" s="12" t="s">
        <v>24</v>
      </c>
      <c r="L171" s="12" t="s">
        <v>55</v>
      </c>
      <c r="M171" s="272" t="s">
        <v>27</v>
      </c>
      <c r="N171" s="293">
        <v>18734.3</v>
      </c>
      <c r="O171" s="354"/>
      <c r="P171" s="478"/>
      <c r="Q171" s="511"/>
      <c r="R171" s="511"/>
    </row>
    <row r="172" spans="8:18" ht="16.5" hidden="1" thickBot="1">
      <c r="H172" s="44" t="s">
        <v>56</v>
      </c>
      <c r="I172" s="154"/>
      <c r="J172" s="117" t="s">
        <v>49</v>
      </c>
      <c r="K172" s="12" t="s">
        <v>24</v>
      </c>
      <c r="L172" s="12" t="s">
        <v>55</v>
      </c>
      <c r="M172" s="272" t="s">
        <v>57</v>
      </c>
      <c r="N172" s="293">
        <v>18734</v>
      </c>
      <c r="O172" s="354"/>
      <c r="P172" s="478"/>
      <c r="Q172" s="511"/>
      <c r="R172" s="511"/>
    </row>
    <row r="173" spans="8:18" ht="16.5" hidden="1" thickBot="1">
      <c r="H173" s="75" t="s">
        <v>239</v>
      </c>
      <c r="I173" s="155"/>
      <c r="J173" s="73" t="s">
        <v>49</v>
      </c>
      <c r="K173" s="73" t="s">
        <v>29</v>
      </c>
      <c r="L173" s="74" t="s">
        <v>26</v>
      </c>
      <c r="M173" s="324" t="s">
        <v>27</v>
      </c>
      <c r="N173" s="281">
        <v>704</v>
      </c>
      <c r="O173" s="354"/>
      <c r="P173" s="478"/>
      <c r="Q173" s="511"/>
      <c r="R173" s="511"/>
    </row>
    <row r="174" spans="8:18" ht="30" hidden="1" thickBot="1">
      <c r="H174" s="91" t="s">
        <v>58</v>
      </c>
      <c r="I174" s="148"/>
      <c r="J174" s="113">
        <v>11</v>
      </c>
      <c r="K174" s="14" t="s">
        <v>25</v>
      </c>
      <c r="L174" s="14" t="s">
        <v>40</v>
      </c>
      <c r="M174" s="245" t="s">
        <v>27</v>
      </c>
      <c r="N174" s="281">
        <v>404</v>
      </c>
      <c r="O174" s="354"/>
      <c r="P174" s="478"/>
      <c r="Q174" s="511"/>
      <c r="R174" s="511"/>
    </row>
    <row r="175" spans="8:18" ht="27" customHeight="1" hidden="1" thickBot="1">
      <c r="H175" s="44" t="s">
        <v>59</v>
      </c>
      <c r="I175" s="154"/>
      <c r="J175" s="112">
        <v>11</v>
      </c>
      <c r="K175" s="10" t="s">
        <v>25</v>
      </c>
      <c r="L175" s="10" t="s">
        <v>60</v>
      </c>
      <c r="M175" s="232" t="s">
        <v>27</v>
      </c>
      <c r="N175" s="293">
        <v>404</v>
      </c>
      <c r="O175" s="354"/>
      <c r="P175" s="478"/>
      <c r="Q175" s="511"/>
      <c r="R175" s="511"/>
    </row>
    <row r="176" spans="8:18" ht="30.75" hidden="1" thickBot="1">
      <c r="H176" s="44" t="s">
        <v>61</v>
      </c>
      <c r="I176" s="148"/>
      <c r="J176" s="112">
        <v>11</v>
      </c>
      <c r="K176" s="10" t="s">
        <v>25</v>
      </c>
      <c r="L176" s="10" t="s">
        <v>62</v>
      </c>
      <c r="M176" s="232" t="s">
        <v>27</v>
      </c>
      <c r="N176" s="293">
        <v>404</v>
      </c>
      <c r="O176" s="354"/>
      <c r="P176" s="478"/>
      <c r="Q176" s="511"/>
      <c r="R176" s="511"/>
    </row>
    <row r="177" spans="8:18" ht="16.5" hidden="1" thickBot="1">
      <c r="H177" s="184" t="s">
        <v>63</v>
      </c>
      <c r="I177" s="185"/>
      <c r="J177" s="120">
        <v>11</v>
      </c>
      <c r="K177" s="18" t="s">
        <v>25</v>
      </c>
      <c r="L177" s="18" t="s">
        <v>62</v>
      </c>
      <c r="M177" s="260" t="s">
        <v>64</v>
      </c>
      <c r="N177" s="291">
        <v>404</v>
      </c>
      <c r="O177" s="354"/>
      <c r="P177" s="478"/>
      <c r="Q177" s="511"/>
      <c r="R177" s="511"/>
    </row>
    <row r="178" spans="8:18" ht="16.5" hidden="1" thickBot="1">
      <c r="H178" s="463" t="s">
        <v>80</v>
      </c>
      <c r="I178" s="424"/>
      <c r="J178" s="63" t="s">
        <v>46</v>
      </c>
      <c r="K178" s="251" t="s">
        <v>25</v>
      </c>
      <c r="L178" s="402">
        <v>7950000</v>
      </c>
      <c r="M178" s="452" t="s">
        <v>27</v>
      </c>
      <c r="N178" s="291"/>
      <c r="O178" s="354"/>
      <c r="P178" s="478"/>
      <c r="Q178" s="511"/>
      <c r="R178" s="511"/>
    </row>
    <row r="179" spans="8:18" ht="15" customHeight="1" hidden="1">
      <c r="H179" s="464" t="s">
        <v>19</v>
      </c>
      <c r="I179" s="425"/>
      <c r="J179" s="63" t="s">
        <v>46</v>
      </c>
      <c r="K179" s="251" t="s">
        <v>25</v>
      </c>
      <c r="L179" s="402">
        <v>7950000</v>
      </c>
      <c r="M179" s="452" t="s">
        <v>34</v>
      </c>
      <c r="N179" s="291"/>
      <c r="O179" s="354"/>
      <c r="P179" s="478"/>
      <c r="Q179" s="511"/>
      <c r="R179" s="511"/>
    </row>
    <row r="180" spans="8:18" ht="1.5" customHeight="1" hidden="1">
      <c r="H180" s="184"/>
      <c r="I180" s="185"/>
      <c r="J180" s="120"/>
      <c r="K180" s="18"/>
      <c r="L180" s="18"/>
      <c r="M180" s="260"/>
      <c r="N180" s="291"/>
      <c r="O180" s="354"/>
      <c r="P180" s="478"/>
      <c r="Q180" s="511"/>
      <c r="R180" s="511"/>
    </row>
    <row r="181" spans="8:18" ht="1.5" customHeight="1" hidden="1" thickBot="1">
      <c r="H181" s="91" t="s">
        <v>67</v>
      </c>
      <c r="I181" s="150"/>
      <c r="J181" s="113" t="s">
        <v>37</v>
      </c>
      <c r="K181" s="14" t="s">
        <v>28</v>
      </c>
      <c r="L181" s="14" t="s">
        <v>40</v>
      </c>
      <c r="M181" s="237" t="s">
        <v>27</v>
      </c>
      <c r="N181" s="289">
        <v>52.8</v>
      </c>
      <c r="O181" s="329">
        <v>59</v>
      </c>
      <c r="P181" s="474">
        <v>65</v>
      </c>
      <c r="Q181" s="511"/>
      <c r="R181" s="511"/>
    </row>
    <row r="182" spans="8:18" ht="27" hidden="1" thickBot="1">
      <c r="H182" s="86" t="s">
        <v>204</v>
      </c>
      <c r="I182" s="149"/>
      <c r="J182" s="113" t="s">
        <v>37</v>
      </c>
      <c r="K182" s="14">
        <v>10</v>
      </c>
      <c r="L182" s="14" t="s">
        <v>69</v>
      </c>
      <c r="M182" s="245" t="s">
        <v>27</v>
      </c>
      <c r="N182" s="281">
        <v>52.8</v>
      </c>
      <c r="O182" s="330">
        <v>59</v>
      </c>
      <c r="P182" s="382">
        <v>65</v>
      </c>
      <c r="Q182" s="511"/>
      <c r="R182" s="511"/>
    </row>
    <row r="183" spans="8:18" ht="16.5" hidden="1" thickBot="1">
      <c r="H183" s="44" t="s">
        <v>80</v>
      </c>
      <c r="I183" s="148"/>
      <c r="J183" s="112" t="s">
        <v>37</v>
      </c>
      <c r="K183" s="10" t="s">
        <v>46</v>
      </c>
      <c r="L183" s="10" t="s">
        <v>81</v>
      </c>
      <c r="M183" s="244" t="s">
        <v>27</v>
      </c>
      <c r="N183" s="287">
        <v>52.8</v>
      </c>
      <c r="O183" s="331">
        <v>59</v>
      </c>
      <c r="P183" s="475">
        <v>65</v>
      </c>
      <c r="Q183" s="511"/>
      <c r="R183" s="511"/>
    </row>
    <row r="184" spans="8:18" ht="16.5" hidden="1" thickBot="1">
      <c r="H184" s="184" t="s">
        <v>19</v>
      </c>
      <c r="I184" s="314"/>
      <c r="J184" s="120" t="s">
        <v>37</v>
      </c>
      <c r="K184" s="18" t="s">
        <v>46</v>
      </c>
      <c r="L184" s="18" t="s">
        <v>81</v>
      </c>
      <c r="M184" s="315">
        <v>500</v>
      </c>
      <c r="N184" s="291">
        <v>52.8</v>
      </c>
      <c r="O184" s="338">
        <f>N184*1.11</f>
        <v>58.608000000000004</v>
      </c>
      <c r="P184" s="483">
        <f>O184*1.108</f>
        <v>64.93766400000001</v>
      </c>
      <c r="Q184" s="511"/>
      <c r="R184" s="511"/>
    </row>
    <row r="185" spans="8:18" ht="18.75">
      <c r="H185" s="186" t="s">
        <v>65</v>
      </c>
      <c r="I185" s="187" t="s">
        <v>66</v>
      </c>
      <c r="J185" s="188"/>
      <c r="K185" s="189"/>
      <c r="L185" s="189"/>
      <c r="M185" s="253"/>
      <c r="N185" s="294">
        <f>N186</f>
        <v>27836</v>
      </c>
      <c r="O185" s="339">
        <f>O186</f>
        <v>22717.9</v>
      </c>
      <c r="P185" s="489">
        <f>P186</f>
        <v>23817.6</v>
      </c>
      <c r="Q185" s="502">
        <f>Q186</f>
        <v>27777.299999999996</v>
      </c>
      <c r="R185" s="502">
        <f>R186</f>
        <v>29388</v>
      </c>
    </row>
    <row r="186" spans="8:18" ht="15.75">
      <c r="H186" s="91" t="s">
        <v>317</v>
      </c>
      <c r="I186" s="150"/>
      <c r="J186" s="113" t="s">
        <v>37</v>
      </c>
      <c r="K186" s="14" t="s">
        <v>28</v>
      </c>
      <c r="L186" s="14" t="s">
        <v>40</v>
      </c>
      <c r="M186" s="237" t="s">
        <v>27</v>
      </c>
      <c r="N186" s="281">
        <f>N187+N199+N210+N227+N235+N219</f>
        <v>27836</v>
      </c>
      <c r="O186" s="330">
        <f>O187+O199+O210+O227+O235</f>
        <v>22717.9</v>
      </c>
      <c r="P186" s="382">
        <f>P187+P199+P210+P227+P235</f>
        <v>23817.6</v>
      </c>
      <c r="Q186" s="503">
        <f>Q187+Q199+Q210+Q227+Q235+Q219</f>
        <v>27777.299999999996</v>
      </c>
      <c r="R186" s="503">
        <f>R187+R199+R210+R227+R235+R219</f>
        <v>29388</v>
      </c>
    </row>
    <row r="187" spans="8:18" ht="15.75">
      <c r="H187" s="75" t="s">
        <v>230</v>
      </c>
      <c r="I187" s="156"/>
      <c r="J187" s="47" t="s">
        <v>37</v>
      </c>
      <c r="K187" s="47" t="s">
        <v>24</v>
      </c>
      <c r="L187" s="54" t="s">
        <v>26</v>
      </c>
      <c r="M187" s="254" t="s">
        <v>27</v>
      </c>
      <c r="N187" s="333">
        <v>11110.2</v>
      </c>
      <c r="O187" s="337">
        <v>8211</v>
      </c>
      <c r="P187" s="477">
        <v>8688</v>
      </c>
      <c r="Q187" s="516">
        <v>11854.6</v>
      </c>
      <c r="R187" s="516">
        <v>12542.1</v>
      </c>
    </row>
    <row r="188" spans="8:18" ht="15.75">
      <c r="H188" s="94" t="s">
        <v>70</v>
      </c>
      <c r="I188" s="157"/>
      <c r="J188" s="47" t="s">
        <v>37</v>
      </c>
      <c r="K188" s="47" t="s">
        <v>24</v>
      </c>
      <c r="L188" s="55">
        <v>4700000</v>
      </c>
      <c r="M188" s="66" t="s">
        <v>27</v>
      </c>
      <c r="N188" s="333">
        <v>11110.2</v>
      </c>
      <c r="O188" s="337">
        <v>8211</v>
      </c>
      <c r="P188" s="477">
        <v>8688</v>
      </c>
      <c r="Q188" s="516">
        <v>11854.6</v>
      </c>
      <c r="R188" s="516">
        <v>12542.1</v>
      </c>
    </row>
    <row r="189" spans="8:18" ht="15.75">
      <c r="H189" s="207" t="s">
        <v>72</v>
      </c>
      <c r="I189" s="157"/>
      <c r="J189" s="47" t="s">
        <v>37</v>
      </c>
      <c r="K189" s="47" t="s">
        <v>24</v>
      </c>
      <c r="L189" s="55" t="s">
        <v>231</v>
      </c>
      <c r="M189" s="66" t="s">
        <v>27</v>
      </c>
      <c r="N189" s="333">
        <v>11110.2</v>
      </c>
      <c r="O189" s="337">
        <v>8211</v>
      </c>
      <c r="P189" s="477">
        <v>8688</v>
      </c>
      <c r="Q189" s="516">
        <v>11854.6</v>
      </c>
      <c r="R189" s="516">
        <v>12542.1</v>
      </c>
    </row>
    <row r="190" spans="8:18" ht="15" customHeight="1">
      <c r="H190" s="208" t="s">
        <v>74</v>
      </c>
      <c r="I190" s="156"/>
      <c r="J190" s="47" t="s">
        <v>37</v>
      </c>
      <c r="K190" s="47" t="s">
        <v>24</v>
      </c>
      <c r="L190" s="55" t="s">
        <v>231</v>
      </c>
      <c r="M190" s="255" t="s">
        <v>36</v>
      </c>
      <c r="N190" s="333">
        <v>11110.2</v>
      </c>
      <c r="O190" s="358">
        <f>O191+O192</f>
        <v>8210.571</v>
      </c>
      <c r="P190" s="482">
        <f>P191+P192</f>
        <v>8688.424668</v>
      </c>
      <c r="Q190" s="515">
        <f>N190*106.7%</f>
        <v>11854.5834</v>
      </c>
      <c r="R190" s="454">
        <f>Q190*105.8%</f>
        <v>12542.1492372</v>
      </c>
    </row>
    <row r="191" spans="8:18" ht="15.75" hidden="1">
      <c r="H191" s="217" t="s">
        <v>269</v>
      </c>
      <c r="I191" s="156"/>
      <c r="J191" s="47"/>
      <c r="K191" s="47"/>
      <c r="L191" s="55"/>
      <c r="M191" s="255"/>
      <c r="N191" s="333">
        <v>3786</v>
      </c>
      <c r="O191" s="358">
        <v>3786</v>
      </c>
      <c r="P191" s="482">
        <v>3786</v>
      </c>
      <c r="Q191" s="516"/>
      <c r="R191" s="516"/>
    </row>
    <row r="192" spans="8:18" ht="15.75" hidden="1">
      <c r="H192" s="217" t="s">
        <v>241</v>
      </c>
      <c r="I192" s="156"/>
      <c r="J192" s="47"/>
      <c r="K192" s="47"/>
      <c r="L192" s="55"/>
      <c r="M192" s="255"/>
      <c r="N192" s="333">
        <v>3986.1</v>
      </c>
      <c r="O192" s="338">
        <f>N192*1.11</f>
        <v>4424.571</v>
      </c>
      <c r="P192" s="483">
        <f>O192*1.108</f>
        <v>4902.424668000001</v>
      </c>
      <c r="Q192" s="516"/>
      <c r="R192" s="516"/>
    </row>
    <row r="193" spans="8:18" ht="15.75" hidden="1">
      <c r="H193" s="217"/>
      <c r="I193" s="156"/>
      <c r="J193" s="47"/>
      <c r="K193" s="47"/>
      <c r="L193" s="55"/>
      <c r="M193" s="255"/>
      <c r="N193" s="333"/>
      <c r="O193" s="338"/>
      <c r="P193" s="483"/>
      <c r="Q193" s="516"/>
      <c r="R193" s="516"/>
    </row>
    <row r="194" spans="8:18" ht="15.75" hidden="1">
      <c r="H194" s="217"/>
      <c r="I194" s="156"/>
      <c r="J194" s="47"/>
      <c r="K194" s="47"/>
      <c r="L194" s="55"/>
      <c r="M194" s="255"/>
      <c r="N194" s="333"/>
      <c r="O194" s="338"/>
      <c r="P194" s="483"/>
      <c r="Q194" s="516"/>
      <c r="R194" s="516"/>
    </row>
    <row r="195" spans="8:18" ht="15.75" hidden="1">
      <c r="H195" s="217"/>
      <c r="I195" s="156"/>
      <c r="J195" s="47"/>
      <c r="K195" s="47"/>
      <c r="L195" s="55"/>
      <c r="M195" s="255"/>
      <c r="N195" s="333"/>
      <c r="O195" s="338"/>
      <c r="P195" s="483"/>
      <c r="Q195" s="516"/>
      <c r="R195" s="516"/>
    </row>
    <row r="196" spans="8:18" ht="15.75" hidden="1">
      <c r="H196" s="217"/>
      <c r="I196" s="156"/>
      <c r="J196" s="47"/>
      <c r="K196" s="47"/>
      <c r="L196" s="55"/>
      <c r="M196" s="255"/>
      <c r="N196" s="333"/>
      <c r="O196" s="338"/>
      <c r="P196" s="483"/>
      <c r="Q196" s="516"/>
      <c r="R196" s="516"/>
    </row>
    <row r="197" spans="8:18" ht="15.75" hidden="1">
      <c r="H197" s="217"/>
      <c r="I197" s="156"/>
      <c r="J197" s="47"/>
      <c r="K197" s="47"/>
      <c r="L197" s="55"/>
      <c r="M197" s="255"/>
      <c r="N197" s="333"/>
      <c r="O197" s="338"/>
      <c r="P197" s="483"/>
      <c r="Q197" s="516"/>
      <c r="R197" s="516"/>
    </row>
    <row r="198" spans="8:18" ht="15.75" hidden="1">
      <c r="H198" s="217"/>
      <c r="I198" s="156"/>
      <c r="J198" s="47"/>
      <c r="K198" s="47"/>
      <c r="L198" s="55"/>
      <c r="M198" s="255"/>
      <c r="N198" s="333"/>
      <c r="O198" s="338"/>
      <c r="P198" s="483"/>
      <c r="Q198" s="516"/>
      <c r="R198" s="516"/>
    </row>
    <row r="199" spans="8:18" ht="15.75">
      <c r="H199" s="91" t="s">
        <v>68</v>
      </c>
      <c r="I199" s="148"/>
      <c r="J199" s="113" t="s">
        <v>37</v>
      </c>
      <c r="K199" s="14" t="s">
        <v>29</v>
      </c>
      <c r="L199" s="14" t="s">
        <v>69</v>
      </c>
      <c r="M199" s="245" t="s">
        <v>27</v>
      </c>
      <c r="N199" s="281">
        <f>N200+N205+N212</f>
        <v>9835.2</v>
      </c>
      <c r="O199" s="330">
        <f>O200+O205</f>
        <v>10685.4</v>
      </c>
      <c r="P199" s="382">
        <f>P200+P205</f>
        <v>11299.8</v>
      </c>
      <c r="Q199" s="281">
        <f>Q200+Q205+Q212</f>
        <v>10494.199999999999</v>
      </c>
      <c r="R199" s="281">
        <f>R200+R205+R212</f>
        <v>11102.899999999998</v>
      </c>
    </row>
    <row r="200" spans="8:18" ht="20.25" customHeight="1">
      <c r="H200" s="44" t="s">
        <v>70</v>
      </c>
      <c r="I200" s="154"/>
      <c r="J200" s="112" t="s">
        <v>37</v>
      </c>
      <c r="K200" s="10" t="s">
        <v>29</v>
      </c>
      <c r="L200" s="12" t="s">
        <v>71</v>
      </c>
      <c r="M200" s="244" t="s">
        <v>27</v>
      </c>
      <c r="N200" s="293">
        <v>4802.7</v>
      </c>
      <c r="O200" s="337">
        <v>6655.7</v>
      </c>
      <c r="P200" s="477">
        <v>7175.7</v>
      </c>
      <c r="Q200" s="515">
        <v>5124.5</v>
      </c>
      <c r="R200" s="516">
        <v>5421.7</v>
      </c>
    </row>
    <row r="201" spans="8:18" ht="27" customHeight="1">
      <c r="H201" s="44" t="s">
        <v>72</v>
      </c>
      <c r="I201" s="154"/>
      <c r="J201" s="112" t="s">
        <v>37</v>
      </c>
      <c r="K201" s="10" t="s">
        <v>29</v>
      </c>
      <c r="L201" s="12" t="s">
        <v>73</v>
      </c>
      <c r="M201" s="244" t="s">
        <v>27</v>
      </c>
      <c r="N201" s="293">
        <v>4802.7</v>
      </c>
      <c r="O201" s="337">
        <v>6655.7</v>
      </c>
      <c r="P201" s="477">
        <v>7175.7</v>
      </c>
      <c r="Q201" s="515">
        <v>5124.5</v>
      </c>
      <c r="R201" s="516">
        <v>5421.7</v>
      </c>
    </row>
    <row r="202" spans="8:18" ht="15" customHeight="1">
      <c r="H202" s="44" t="s">
        <v>74</v>
      </c>
      <c r="I202" s="154"/>
      <c r="J202" s="112" t="s">
        <v>37</v>
      </c>
      <c r="K202" s="10" t="s">
        <v>29</v>
      </c>
      <c r="L202" s="12" t="s">
        <v>73</v>
      </c>
      <c r="M202" s="244" t="s">
        <v>36</v>
      </c>
      <c r="N202" s="293">
        <v>4802.7</v>
      </c>
      <c r="O202" s="337">
        <f>O203+O204</f>
        <v>6655.68</v>
      </c>
      <c r="P202" s="477">
        <f>P203+P204</f>
        <v>7175.719440000001</v>
      </c>
      <c r="Q202" s="515">
        <f>N202*106.7%</f>
        <v>5124.4809</v>
      </c>
      <c r="R202" s="454">
        <f>Q202*105.8%</f>
        <v>5421.7007922</v>
      </c>
    </row>
    <row r="203" spans="8:18" ht="15.75" hidden="1">
      <c r="H203" s="217" t="s">
        <v>269</v>
      </c>
      <c r="I203" s="154"/>
      <c r="J203" s="112"/>
      <c r="K203" s="10"/>
      <c r="L203" s="12"/>
      <c r="M203" s="244"/>
      <c r="N203" s="293">
        <v>1840.5</v>
      </c>
      <c r="O203" s="337">
        <v>1840.5</v>
      </c>
      <c r="P203" s="477">
        <v>1840.5</v>
      </c>
      <c r="Q203" s="516"/>
      <c r="R203" s="516"/>
    </row>
    <row r="204" spans="8:18" ht="15.75" hidden="1">
      <c r="H204" s="217" t="s">
        <v>241</v>
      </c>
      <c r="I204" s="154"/>
      <c r="J204" s="112"/>
      <c r="K204" s="10"/>
      <c r="L204" s="12"/>
      <c r="M204" s="244"/>
      <c r="N204" s="293">
        <v>4338</v>
      </c>
      <c r="O204" s="337">
        <f>N204*1.11</f>
        <v>4815.18</v>
      </c>
      <c r="P204" s="477">
        <f>O204*1.108</f>
        <v>5335.219440000001</v>
      </c>
      <c r="Q204" s="516"/>
      <c r="R204" s="516"/>
    </row>
    <row r="205" spans="8:18" ht="15.75">
      <c r="H205" s="44" t="s">
        <v>75</v>
      </c>
      <c r="I205" s="154"/>
      <c r="J205" s="112" t="s">
        <v>37</v>
      </c>
      <c r="K205" s="10" t="s">
        <v>29</v>
      </c>
      <c r="L205" s="12" t="s">
        <v>76</v>
      </c>
      <c r="M205" s="244" t="s">
        <v>27</v>
      </c>
      <c r="N205" s="293">
        <v>4192.5</v>
      </c>
      <c r="O205" s="353">
        <v>4029.7</v>
      </c>
      <c r="P205" s="476">
        <v>4124.1</v>
      </c>
      <c r="Q205" s="515">
        <v>4473.4</v>
      </c>
      <c r="R205" s="515">
        <v>4732.9</v>
      </c>
    </row>
    <row r="206" spans="8:18" ht="27.75" customHeight="1">
      <c r="H206" s="44" t="s">
        <v>72</v>
      </c>
      <c r="I206" s="154"/>
      <c r="J206" s="112" t="s">
        <v>37</v>
      </c>
      <c r="K206" s="10" t="s">
        <v>29</v>
      </c>
      <c r="L206" s="12" t="s">
        <v>77</v>
      </c>
      <c r="M206" s="244" t="s">
        <v>27</v>
      </c>
      <c r="N206" s="293">
        <v>4192.5</v>
      </c>
      <c r="O206" s="337">
        <f>O208+O209</f>
        <v>4029.6800000000003</v>
      </c>
      <c r="P206" s="477">
        <f>P208+P209</f>
        <v>4124.14544</v>
      </c>
      <c r="Q206" s="516">
        <v>4473.4</v>
      </c>
      <c r="R206" s="516">
        <v>4732.9</v>
      </c>
    </row>
    <row r="207" spans="8:18" ht="15.75">
      <c r="H207" s="44" t="s">
        <v>74</v>
      </c>
      <c r="I207" s="154"/>
      <c r="J207" s="112" t="s">
        <v>37</v>
      </c>
      <c r="K207" s="10" t="s">
        <v>29</v>
      </c>
      <c r="L207" s="12" t="s">
        <v>77</v>
      </c>
      <c r="M207" s="244" t="s">
        <v>36</v>
      </c>
      <c r="N207" s="293">
        <v>4192.5</v>
      </c>
      <c r="O207" s="337">
        <f>O208+O209</f>
        <v>4029.6800000000003</v>
      </c>
      <c r="P207" s="477">
        <f>P208+P209</f>
        <v>4124.14544</v>
      </c>
      <c r="Q207" s="515">
        <f>N207*106.7%</f>
        <v>4473.3975</v>
      </c>
      <c r="R207" s="454">
        <f>Q207*105.8%</f>
        <v>4732.854555</v>
      </c>
    </row>
    <row r="208" spans="8:18" ht="15.75" hidden="1">
      <c r="H208" s="217" t="s">
        <v>269</v>
      </c>
      <c r="I208" s="154"/>
      <c r="J208" s="112"/>
      <c r="K208" s="10"/>
      <c r="L208" s="12"/>
      <c r="M208" s="244"/>
      <c r="N208" s="293">
        <v>3155</v>
      </c>
      <c r="O208" s="337">
        <v>3155</v>
      </c>
      <c r="P208" s="477">
        <v>3155</v>
      </c>
      <c r="Q208" s="516"/>
      <c r="R208" s="516"/>
    </row>
    <row r="209" spans="8:18" ht="16.5" hidden="1" thickBot="1">
      <c r="H209" s="217" t="s">
        <v>241</v>
      </c>
      <c r="I209" s="154"/>
      <c r="J209" s="112"/>
      <c r="K209" s="10"/>
      <c r="L209" s="12"/>
      <c r="M209" s="244"/>
      <c r="N209" s="293">
        <v>788</v>
      </c>
      <c r="O209" s="332">
        <f>N209*1.11</f>
        <v>874.6800000000001</v>
      </c>
      <c r="P209" s="484">
        <f>O209*1.108</f>
        <v>969.1454400000001</v>
      </c>
      <c r="Q209" s="516"/>
      <c r="R209" s="516"/>
    </row>
    <row r="210" spans="8:18" ht="0.75" customHeight="1" hidden="1">
      <c r="H210" s="44" t="s">
        <v>78</v>
      </c>
      <c r="I210" s="154"/>
      <c r="J210" s="112" t="s">
        <v>37</v>
      </c>
      <c r="K210" s="10" t="s">
        <v>29</v>
      </c>
      <c r="L210" s="12" t="s">
        <v>79</v>
      </c>
      <c r="M210" s="244" t="s">
        <v>27</v>
      </c>
      <c r="N210" s="293"/>
      <c r="O210" s="359"/>
      <c r="P210" s="485"/>
      <c r="Q210" s="516"/>
      <c r="R210" s="516"/>
    </row>
    <row r="211" spans="8:18" ht="15.75" hidden="1">
      <c r="H211" s="44" t="s">
        <v>74</v>
      </c>
      <c r="I211" s="154"/>
      <c r="J211" s="112" t="s">
        <v>37</v>
      </c>
      <c r="K211" s="10" t="s">
        <v>29</v>
      </c>
      <c r="L211" s="12" t="s">
        <v>79</v>
      </c>
      <c r="M211" s="244" t="s">
        <v>36</v>
      </c>
      <c r="N211" s="293"/>
      <c r="O211" s="359"/>
      <c r="P211" s="485"/>
      <c r="Q211" s="516"/>
      <c r="R211" s="516"/>
    </row>
    <row r="212" spans="8:18" ht="45.75" customHeight="1">
      <c r="H212" s="44" t="s">
        <v>78</v>
      </c>
      <c r="I212" s="154"/>
      <c r="J212" s="112" t="s">
        <v>37</v>
      </c>
      <c r="K212" s="10" t="s">
        <v>29</v>
      </c>
      <c r="L212" s="12" t="s">
        <v>79</v>
      </c>
      <c r="M212" s="244" t="s">
        <v>27</v>
      </c>
      <c r="N212" s="454">
        <v>840</v>
      </c>
      <c r="O212" s="400"/>
      <c r="P212" s="486"/>
      <c r="Q212" s="516">
        <v>896.3</v>
      </c>
      <c r="R212" s="516">
        <v>948.3</v>
      </c>
    </row>
    <row r="213" spans="8:18" ht="15.75">
      <c r="H213" s="44" t="s">
        <v>74</v>
      </c>
      <c r="I213" s="154"/>
      <c r="J213" s="112" t="s">
        <v>37</v>
      </c>
      <c r="K213" s="10" t="s">
        <v>29</v>
      </c>
      <c r="L213" s="12" t="s">
        <v>79</v>
      </c>
      <c r="M213" s="244" t="s">
        <v>36</v>
      </c>
      <c r="N213" s="454">
        <v>840</v>
      </c>
      <c r="O213" s="400"/>
      <c r="P213" s="486"/>
      <c r="Q213" s="515">
        <f>N213*106.7%</f>
        <v>896.28</v>
      </c>
      <c r="R213" s="454">
        <f>Q213*105.8%</f>
        <v>948.26424</v>
      </c>
    </row>
    <row r="214" spans="8:18" ht="15.75" hidden="1">
      <c r="H214" s="223"/>
      <c r="I214" s="154"/>
      <c r="J214" s="125"/>
      <c r="K214" s="125"/>
      <c r="L214" s="399"/>
      <c r="M214" s="244"/>
      <c r="N214" s="292"/>
      <c r="O214" s="400"/>
      <c r="P214" s="486"/>
      <c r="Q214" s="516"/>
      <c r="R214" s="516"/>
    </row>
    <row r="215" spans="8:18" ht="15.75" hidden="1">
      <c r="H215" s="223"/>
      <c r="I215" s="154"/>
      <c r="J215" s="125"/>
      <c r="K215" s="125"/>
      <c r="L215" s="399"/>
      <c r="M215" s="244"/>
      <c r="N215" s="292"/>
      <c r="O215" s="400"/>
      <c r="P215" s="486"/>
      <c r="Q215" s="516"/>
      <c r="R215" s="516"/>
    </row>
    <row r="216" spans="8:18" ht="15.75" hidden="1">
      <c r="H216" s="223"/>
      <c r="I216" s="154"/>
      <c r="J216" s="125"/>
      <c r="K216" s="125"/>
      <c r="L216" s="399"/>
      <c r="M216" s="244"/>
      <c r="N216" s="292"/>
      <c r="O216" s="400"/>
      <c r="P216" s="486"/>
      <c r="Q216" s="516"/>
      <c r="R216" s="516"/>
    </row>
    <row r="217" spans="8:18" ht="15.75" hidden="1">
      <c r="H217" s="223"/>
      <c r="I217" s="154"/>
      <c r="J217" s="125"/>
      <c r="K217" s="125"/>
      <c r="L217" s="399"/>
      <c r="M217" s="244"/>
      <c r="N217" s="292"/>
      <c r="O217" s="400"/>
      <c r="P217" s="486"/>
      <c r="Q217" s="516"/>
      <c r="R217" s="516"/>
    </row>
    <row r="218" spans="8:18" ht="15.75" hidden="1">
      <c r="H218" s="223"/>
      <c r="I218" s="154"/>
      <c r="J218" s="125"/>
      <c r="K218" s="125"/>
      <c r="L218" s="399"/>
      <c r="M218" s="244"/>
      <c r="N218" s="292"/>
      <c r="O218" s="400"/>
      <c r="P218" s="486"/>
      <c r="Q218" s="516"/>
      <c r="R218" s="516"/>
    </row>
    <row r="219" spans="8:18" ht="15.75">
      <c r="H219" s="75" t="s">
        <v>284</v>
      </c>
      <c r="I219" s="147"/>
      <c r="J219" s="59" t="s">
        <v>37</v>
      </c>
      <c r="K219" s="59" t="s">
        <v>25</v>
      </c>
      <c r="L219" s="60" t="s">
        <v>26</v>
      </c>
      <c r="M219" s="245" t="s">
        <v>27</v>
      </c>
      <c r="N219" s="288">
        <v>888.8</v>
      </c>
      <c r="O219" s="400"/>
      <c r="P219" s="486"/>
      <c r="Q219" s="529">
        <v>948.3</v>
      </c>
      <c r="R219" s="529">
        <v>1003.4</v>
      </c>
    </row>
    <row r="220" spans="8:18" ht="15.75">
      <c r="H220" s="94" t="s">
        <v>70</v>
      </c>
      <c r="I220" s="426"/>
      <c r="J220" s="51" t="s">
        <v>37</v>
      </c>
      <c r="K220" s="51" t="s">
        <v>25</v>
      </c>
      <c r="L220" s="57">
        <v>4700000</v>
      </c>
      <c r="M220" s="259" t="s">
        <v>27</v>
      </c>
      <c r="N220" s="292">
        <v>888.8</v>
      </c>
      <c r="O220" s="400"/>
      <c r="P220" s="486"/>
      <c r="Q220" s="516">
        <v>948.3</v>
      </c>
      <c r="R220" s="516">
        <v>1003.4</v>
      </c>
    </row>
    <row r="221" spans="8:18" ht="15.75">
      <c r="H221" s="79" t="s">
        <v>72</v>
      </c>
      <c r="I221" s="426"/>
      <c r="J221" s="51" t="s">
        <v>37</v>
      </c>
      <c r="K221" s="51" t="s">
        <v>25</v>
      </c>
      <c r="L221" s="57" t="s">
        <v>231</v>
      </c>
      <c r="M221" s="259" t="s">
        <v>27</v>
      </c>
      <c r="N221" s="292">
        <v>888.8</v>
      </c>
      <c r="O221" s="400"/>
      <c r="P221" s="486"/>
      <c r="Q221" s="516">
        <v>948.3</v>
      </c>
      <c r="R221" s="516">
        <v>1003.4</v>
      </c>
    </row>
    <row r="222" spans="8:18" ht="15" customHeight="1">
      <c r="H222" s="531" t="s">
        <v>74</v>
      </c>
      <c r="I222" s="427"/>
      <c r="J222" s="51" t="s">
        <v>37</v>
      </c>
      <c r="K222" s="51" t="s">
        <v>25</v>
      </c>
      <c r="L222" s="57" t="s">
        <v>231</v>
      </c>
      <c r="M222" s="258" t="s">
        <v>36</v>
      </c>
      <c r="N222" s="292">
        <v>888.8</v>
      </c>
      <c r="O222" s="400"/>
      <c r="P222" s="486"/>
      <c r="Q222" s="515">
        <f>N222*106.7%</f>
        <v>948.3495999999999</v>
      </c>
      <c r="R222" s="454">
        <f>Q222*105.8%</f>
        <v>1003.3538768</v>
      </c>
    </row>
    <row r="223" spans="8:18" ht="15.75" hidden="1">
      <c r="H223" s="223"/>
      <c r="I223" s="154"/>
      <c r="J223" s="125"/>
      <c r="K223" s="125"/>
      <c r="L223" s="399"/>
      <c r="M223" s="244"/>
      <c r="N223" s="292"/>
      <c r="O223" s="400"/>
      <c r="P223" s="486"/>
      <c r="Q223" s="516"/>
      <c r="R223" s="516"/>
    </row>
    <row r="224" spans="8:18" ht="15.75" hidden="1">
      <c r="H224" s="223"/>
      <c r="I224" s="154"/>
      <c r="J224" s="125"/>
      <c r="K224" s="125"/>
      <c r="L224" s="399"/>
      <c r="M224" s="244"/>
      <c r="N224" s="292"/>
      <c r="O224" s="400"/>
      <c r="P224" s="486"/>
      <c r="Q224" s="516"/>
      <c r="R224" s="516"/>
    </row>
    <row r="225" spans="8:18" ht="15.75" hidden="1">
      <c r="H225" s="223"/>
      <c r="I225" s="154"/>
      <c r="J225" s="125"/>
      <c r="K225" s="125"/>
      <c r="L225" s="399"/>
      <c r="M225" s="244"/>
      <c r="N225" s="292"/>
      <c r="O225" s="400"/>
      <c r="P225" s="486"/>
      <c r="Q225" s="516"/>
      <c r="R225" s="516"/>
    </row>
    <row r="226" spans="8:18" ht="15.75" hidden="1">
      <c r="H226" s="223"/>
      <c r="I226" s="154"/>
      <c r="J226" s="125"/>
      <c r="K226" s="125"/>
      <c r="L226" s="399"/>
      <c r="M226" s="244"/>
      <c r="N226" s="292"/>
      <c r="O226" s="400"/>
      <c r="P226" s="486"/>
      <c r="Q226" s="516"/>
      <c r="R226" s="516"/>
    </row>
    <row r="227" spans="8:18" ht="15.75">
      <c r="H227" s="76" t="s">
        <v>232</v>
      </c>
      <c r="I227" s="158"/>
      <c r="J227" s="59" t="s">
        <v>37</v>
      </c>
      <c r="K227" s="59" t="s">
        <v>39</v>
      </c>
      <c r="L227" s="60" t="s">
        <v>26</v>
      </c>
      <c r="M227" s="245" t="s">
        <v>27</v>
      </c>
      <c r="N227" s="334">
        <f>N228+N233</f>
        <v>2108.3</v>
      </c>
      <c r="O227" s="360">
        <v>1978.1</v>
      </c>
      <c r="P227" s="487">
        <v>1978.1</v>
      </c>
      <c r="Q227" s="518">
        <f>Q228+Q233</f>
        <v>2249.6</v>
      </c>
      <c r="R227" s="518">
        <f>R228+R233</f>
        <v>2380</v>
      </c>
    </row>
    <row r="228" spans="8:18" ht="21" customHeight="1">
      <c r="H228" s="92" t="s">
        <v>70</v>
      </c>
      <c r="I228" s="159"/>
      <c r="J228" s="50" t="s">
        <v>37</v>
      </c>
      <c r="K228" s="50" t="s">
        <v>39</v>
      </c>
      <c r="L228" s="58">
        <v>4700000</v>
      </c>
      <c r="M228" s="256" t="s">
        <v>27</v>
      </c>
      <c r="N228" s="333">
        <v>1899.3</v>
      </c>
      <c r="O228" s="337">
        <v>2029</v>
      </c>
      <c r="P228" s="477">
        <v>2085</v>
      </c>
      <c r="Q228" s="516">
        <v>2026.6</v>
      </c>
      <c r="R228" s="516">
        <v>2144.1</v>
      </c>
    </row>
    <row r="229" spans="8:18" ht="29.25">
      <c r="H229" s="93" t="s">
        <v>72</v>
      </c>
      <c r="I229" s="159"/>
      <c r="J229" s="50" t="s">
        <v>37</v>
      </c>
      <c r="K229" s="50" t="s">
        <v>39</v>
      </c>
      <c r="L229" s="58" t="s">
        <v>231</v>
      </c>
      <c r="M229" s="256" t="s">
        <v>27</v>
      </c>
      <c r="N229" s="333">
        <v>1899.3</v>
      </c>
      <c r="O229" s="337">
        <v>2029</v>
      </c>
      <c r="P229" s="477">
        <v>2085</v>
      </c>
      <c r="Q229" s="516">
        <v>2026.6</v>
      </c>
      <c r="R229" s="516">
        <v>2144.1</v>
      </c>
    </row>
    <row r="230" spans="8:18" ht="15.75">
      <c r="H230" s="77" t="s">
        <v>74</v>
      </c>
      <c r="I230" s="160"/>
      <c r="J230" s="50" t="s">
        <v>37</v>
      </c>
      <c r="K230" s="50" t="s">
        <v>39</v>
      </c>
      <c r="L230" s="58" t="s">
        <v>231</v>
      </c>
      <c r="M230" s="257" t="s">
        <v>36</v>
      </c>
      <c r="N230" s="333">
        <v>1899.3</v>
      </c>
      <c r="O230" s="358">
        <f>O231+O232</f>
        <v>1514.4</v>
      </c>
      <c r="P230" s="482">
        <f>P231+P232</f>
        <v>1514.4</v>
      </c>
      <c r="Q230" s="515">
        <f>N230*106.7%</f>
        <v>2026.5530999999999</v>
      </c>
      <c r="R230" s="454">
        <f>Q230*105.8%</f>
        <v>2144.0931798</v>
      </c>
    </row>
    <row r="231" spans="8:18" ht="15.75" hidden="1">
      <c r="H231" s="217" t="s">
        <v>269</v>
      </c>
      <c r="I231" s="160"/>
      <c r="J231" s="50"/>
      <c r="K231" s="50"/>
      <c r="L231" s="58"/>
      <c r="M231" s="257"/>
      <c r="N231" s="333"/>
      <c r="O231" s="358">
        <v>1514.4</v>
      </c>
      <c r="P231" s="482">
        <v>1514.4</v>
      </c>
      <c r="Q231" s="516"/>
      <c r="R231" s="516"/>
    </row>
    <row r="232" spans="8:18" ht="16.5" hidden="1" thickBot="1">
      <c r="H232" s="217" t="s">
        <v>241</v>
      </c>
      <c r="I232" s="160"/>
      <c r="J232" s="50"/>
      <c r="K232" s="50"/>
      <c r="L232" s="58"/>
      <c r="M232" s="257"/>
      <c r="N232" s="333"/>
      <c r="O232" s="332">
        <f>N232*1.11</f>
        <v>0</v>
      </c>
      <c r="P232" s="484">
        <f>O232*1.108</f>
        <v>0</v>
      </c>
      <c r="Q232" s="516"/>
      <c r="R232" s="516"/>
    </row>
    <row r="233" spans="8:18" ht="45">
      <c r="H233" s="44" t="s">
        <v>78</v>
      </c>
      <c r="I233" s="154"/>
      <c r="J233" s="112" t="s">
        <v>37</v>
      </c>
      <c r="K233" s="10" t="s">
        <v>39</v>
      </c>
      <c r="L233" s="12" t="s">
        <v>79</v>
      </c>
      <c r="M233" s="244" t="s">
        <v>27</v>
      </c>
      <c r="N233" s="333">
        <v>209</v>
      </c>
      <c r="O233" s="338"/>
      <c r="P233" s="483"/>
      <c r="Q233" s="516">
        <v>223</v>
      </c>
      <c r="R233" s="516">
        <v>235.9</v>
      </c>
    </row>
    <row r="234" spans="8:18" ht="15.75">
      <c r="H234" s="44" t="s">
        <v>74</v>
      </c>
      <c r="I234" s="154"/>
      <c r="J234" s="112" t="s">
        <v>37</v>
      </c>
      <c r="K234" s="10" t="s">
        <v>39</v>
      </c>
      <c r="L234" s="12" t="s">
        <v>79</v>
      </c>
      <c r="M234" s="244" t="s">
        <v>36</v>
      </c>
      <c r="N234" s="333">
        <v>209</v>
      </c>
      <c r="O234" s="338"/>
      <c r="P234" s="483"/>
      <c r="Q234" s="515">
        <f>N234*106.7%</f>
        <v>223.003</v>
      </c>
      <c r="R234" s="454">
        <f>Q234*105.8%</f>
        <v>235.937174</v>
      </c>
    </row>
    <row r="235" spans="8:18" ht="25.5" customHeight="1">
      <c r="H235" s="86" t="s">
        <v>318</v>
      </c>
      <c r="I235" s="149"/>
      <c r="J235" s="113" t="s">
        <v>37</v>
      </c>
      <c r="K235" s="14" t="s">
        <v>37</v>
      </c>
      <c r="L235" s="14" t="s">
        <v>69</v>
      </c>
      <c r="M235" s="245" t="s">
        <v>27</v>
      </c>
      <c r="N235" s="281">
        <f>N239+N248</f>
        <v>3893.5</v>
      </c>
      <c r="O235" s="337">
        <v>1843.4</v>
      </c>
      <c r="P235" s="477">
        <v>1851.7</v>
      </c>
      <c r="Q235" s="529">
        <v>2230.6</v>
      </c>
      <c r="R235" s="529">
        <v>2359.6</v>
      </c>
    </row>
    <row r="236" spans="8:18" ht="30" hidden="1">
      <c r="H236" s="44" t="s">
        <v>85</v>
      </c>
      <c r="I236" s="154"/>
      <c r="J236" s="119" t="s">
        <v>37</v>
      </c>
      <c r="K236" s="17">
        <v>10</v>
      </c>
      <c r="L236" s="10" t="s">
        <v>86</v>
      </c>
      <c r="M236" s="232" t="s">
        <v>27</v>
      </c>
      <c r="N236" s="293">
        <f>N237</f>
        <v>0</v>
      </c>
      <c r="O236" s="337"/>
      <c r="P236" s="477"/>
      <c r="Q236" s="511"/>
      <c r="R236" s="511"/>
    </row>
    <row r="237" spans="8:18" ht="45" hidden="1">
      <c r="H237" s="44" t="s">
        <v>87</v>
      </c>
      <c r="I237" s="154"/>
      <c r="J237" s="119" t="s">
        <v>37</v>
      </c>
      <c r="K237" s="17">
        <v>10</v>
      </c>
      <c r="L237" s="10" t="s">
        <v>88</v>
      </c>
      <c r="M237" s="232" t="s">
        <v>27</v>
      </c>
      <c r="N237" s="293"/>
      <c r="O237" s="337"/>
      <c r="P237" s="477"/>
      <c r="Q237" s="511"/>
      <c r="R237" s="511"/>
    </row>
    <row r="238" spans="8:18" ht="15.75" hidden="1">
      <c r="H238" s="44" t="s">
        <v>83</v>
      </c>
      <c r="I238" s="154"/>
      <c r="J238" s="119" t="s">
        <v>37</v>
      </c>
      <c r="K238" s="17">
        <v>10</v>
      </c>
      <c r="L238" s="10" t="s">
        <v>88</v>
      </c>
      <c r="M238" s="232" t="s">
        <v>84</v>
      </c>
      <c r="N238" s="293"/>
      <c r="O238" s="337"/>
      <c r="P238" s="477"/>
      <c r="Q238" s="511"/>
      <c r="R238" s="511"/>
    </row>
    <row r="239" spans="8:18" ht="60">
      <c r="H239" s="44" t="s">
        <v>89</v>
      </c>
      <c r="I239" s="154"/>
      <c r="J239" s="112" t="s">
        <v>37</v>
      </c>
      <c r="K239" s="10" t="s">
        <v>37</v>
      </c>
      <c r="L239" s="10" t="s">
        <v>90</v>
      </c>
      <c r="M239" s="232" t="s">
        <v>27</v>
      </c>
      <c r="N239" s="293">
        <v>2090.5</v>
      </c>
      <c r="O239" s="337">
        <v>1843.4</v>
      </c>
      <c r="P239" s="477">
        <v>1851.7</v>
      </c>
      <c r="Q239" s="515">
        <v>2230.6</v>
      </c>
      <c r="R239" s="515">
        <v>2359.6</v>
      </c>
    </row>
    <row r="240" spans="8:18" ht="27.75" customHeight="1">
      <c r="H240" s="44" t="s">
        <v>72</v>
      </c>
      <c r="I240" s="154"/>
      <c r="J240" s="112" t="s">
        <v>37</v>
      </c>
      <c r="K240" s="10" t="s">
        <v>37</v>
      </c>
      <c r="L240" s="10" t="s">
        <v>91</v>
      </c>
      <c r="M240" s="244" t="s">
        <v>27</v>
      </c>
      <c r="N240" s="293">
        <v>2090.5</v>
      </c>
      <c r="O240" s="337">
        <v>1843.4</v>
      </c>
      <c r="P240" s="477">
        <v>1851.7</v>
      </c>
      <c r="Q240" s="515">
        <v>2230.6</v>
      </c>
      <c r="R240" s="515">
        <v>2359.6</v>
      </c>
    </row>
    <row r="241" spans="8:18" ht="15.75">
      <c r="H241" s="44" t="s">
        <v>74</v>
      </c>
      <c r="I241" s="154"/>
      <c r="J241" s="112" t="s">
        <v>37</v>
      </c>
      <c r="K241" s="10" t="s">
        <v>37</v>
      </c>
      <c r="L241" s="10" t="s">
        <v>91</v>
      </c>
      <c r="M241" s="244" t="s">
        <v>36</v>
      </c>
      <c r="N241" s="293">
        <v>2090.5</v>
      </c>
      <c r="O241" s="337">
        <f>O242+O243</f>
        <v>1843.3899999999999</v>
      </c>
      <c r="P241" s="477">
        <f>P242+P243</f>
        <v>1851.66172</v>
      </c>
      <c r="Q241" s="515">
        <f>N241*106.7%</f>
        <v>2230.5634999999997</v>
      </c>
      <c r="R241" s="454">
        <f>Q241*105.8%</f>
        <v>2359.936183</v>
      </c>
    </row>
    <row r="242" spans="8:18" ht="15.75" hidden="1">
      <c r="H242" s="217" t="s">
        <v>269</v>
      </c>
      <c r="I242" s="310"/>
      <c r="J242" s="125"/>
      <c r="K242" s="125"/>
      <c r="L242" s="70"/>
      <c r="M242" s="311"/>
      <c r="N242" s="293">
        <v>1766.8</v>
      </c>
      <c r="O242" s="337">
        <v>1766.8</v>
      </c>
      <c r="P242" s="477">
        <v>1766.8</v>
      </c>
      <c r="Q242" s="516"/>
      <c r="R242" s="516"/>
    </row>
    <row r="243" spans="8:18" ht="13.5" customHeight="1" hidden="1" thickBot="1">
      <c r="H243" s="317" t="s">
        <v>241</v>
      </c>
      <c r="I243" s="318"/>
      <c r="J243" s="319"/>
      <c r="K243" s="319"/>
      <c r="L243" s="320"/>
      <c r="M243" s="321"/>
      <c r="N243" s="295">
        <v>69</v>
      </c>
      <c r="O243" s="332">
        <f>N243*1.11</f>
        <v>76.59</v>
      </c>
      <c r="P243" s="484">
        <f>O243*1.108</f>
        <v>84.86172</v>
      </c>
      <c r="Q243" s="516"/>
      <c r="R243" s="516"/>
    </row>
    <row r="244" spans="8:18" ht="0.75" customHeight="1" hidden="1" thickBot="1">
      <c r="H244" s="316" t="s">
        <v>178</v>
      </c>
      <c r="I244" s="156"/>
      <c r="J244" s="51" t="s">
        <v>37</v>
      </c>
      <c r="K244" s="51" t="s">
        <v>46</v>
      </c>
      <c r="L244" s="61" t="s">
        <v>217</v>
      </c>
      <c r="M244" s="258" t="s">
        <v>27</v>
      </c>
      <c r="N244" s="292"/>
      <c r="O244" s="356"/>
      <c r="P244" s="480"/>
      <c r="Q244" s="516"/>
      <c r="R244" s="516"/>
    </row>
    <row r="245" spans="8:18" ht="15.75" hidden="1">
      <c r="H245" s="92" t="s">
        <v>83</v>
      </c>
      <c r="I245" s="156"/>
      <c r="J245" s="51" t="s">
        <v>37</v>
      </c>
      <c r="K245" s="51" t="s">
        <v>46</v>
      </c>
      <c r="L245" s="61" t="s">
        <v>217</v>
      </c>
      <c r="M245" s="258" t="s">
        <v>84</v>
      </c>
      <c r="N245" s="293"/>
      <c r="O245" s="361"/>
      <c r="P245" s="488"/>
      <c r="Q245" s="516"/>
      <c r="R245" s="516"/>
    </row>
    <row r="246" spans="8:18" ht="15.75" hidden="1">
      <c r="H246" s="92" t="s">
        <v>190</v>
      </c>
      <c r="I246" s="157"/>
      <c r="J246" s="52" t="s">
        <v>37</v>
      </c>
      <c r="K246" s="51" t="s">
        <v>46</v>
      </c>
      <c r="L246" s="57" t="s">
        <v>215</v>
      </c>
      <c r="M246" s="259" t="s">
        <v>27</v>
      </c>
      <c r="N246" s="293"/>
      <c r="O246" s="361"/>
      <c r="P246" s="488"/>
      <c r="Q246" s="516"/>
      <c r="R246" s="516"/>
    </row>
    <row r="247" spans="8:18" ht="15.75" hidden="1">
      <c r="H247" s="303" t="s">
        <v>83</v>
      </c>
      <c r="I247" s="304"/>
      <c r="J247" s="305" t="s">
        <v>37</v>
      </c>
      <c r="K247" s="305" t="s">
        <v>46</v>
      </c>
      <c r="L247" s="306" t="s">
        <v>215</v>
      </c>
      <c r="M247" s="307" t="s">
        <v>84</v>
      </c>
      <c r="N247" s="291"/>
      <c r="O247" s="355"/>
      <c r="P247" s="479"/>
      <c r="Q247" s="516"/>
      <c r="R247" s="516"/>
    </row>
    <row r="248" spans="8:18" ht="24.75">
      <c r="H248" s="532" t="s">
        <v>305</v>
      </c>
      <c r="I248" s="157"/>
      <c r="J248" s="52" t="s">
        <v>37</v>
      </c>
      <c r="K248" s="57" t="s">
        <v>37</v>
      </c>
      <c r="L248" s="57" t="s">
        <v>303</v>
      </c>
      <c r="M248" s="259" t="s">
        <v>27</v>
      </c>
      <c r="N248" s="293">
        <v>1803</v>
      </c>
      <c r="O248" s="354"/>
      <c r="P248" s="478"/>
      <c r="Q248" s="516">
        <v>1923.8</v>
      </c>
      <c r="R248" s="516">
        <v>2035.4</v>
      </c>
    </row>
    <row r="249" spans="8:18" ht="24.75">
      <c r="H249" s="532" t="s">
        <v>305</v>
      </c>
      <c r="I249" s="157"/>
      <c r="J249" s="52" t="s">
        <v>37</v>
      </c>
      <c r="K249" s="57" t="s">
        <v>37</v>
      </c>
      <c r="L249" s="57" t="s">
        <v>304</v>
      </c>
      <c r="M249" s="259" t="s">
        <v>27</v>
      </c>
      <c r="N249" s="293">
        <v>1803</v>
      </c>
      <c r="O249" s="354"/>
      <c r="P249" s="478"/>
      <c r="Q249" s="516">
        <v>1923.8</v>
      </c>
      <c r="R249" s="516">
        <v>2035.4</v>
      </c>
    </row>
    <row r="250" spans="8:18" ht="16.5" thickBot="1">
      <c r="H250" s="533" t="s">
        <v>74</v>
      </c>
      <c r="I250" s="534"/>
      <c r="J250" s="535" t="s">
        <v>37</v>
      </c>
      <c r="K250" s="536" t="s">
        <v>37</v>
      </c>
      <c r="L250" s="536" t="s">
        <v>304</v>
      </c>
      <c r="M250" s="537" t="s">
        <v>36</v>
      </c>
      <c r="N250" s="295">
        <v>1803</v>
      </c>
      <c r="O250" s="538"/>
      <c r="P250" s="539"/>
      <c r="Q250" s="528">
        <f>N250*106.7%</f>
        <v>1923.801</v>
      </c>
      <c r="R250" s="521">
        <f>Q250*105.8%</f>
        <v>2035.381458</v>
      </c>
    </row>
    <row r="251" spans="8:18" ht="18.75">
      <c r="H251" s="186" t="s">
        <v>92</v>
      </c>
      <c r="I251" s="187" t="s">
        <v>93</v>
      </c>
      <c r="J251" s="541"/>
      <c r="K251" s="542"/>
      <c r="L251" s="542"/>
      <c r="M251" s="543"/>
      <c r="N251" s="294">
        <f>N252+N266</f>
        <v>15765.899999999998</v>
      </c>
      <c r="O251" s="339">
        <f>O252+O266</f>
        <v>14659.628</v>
      </c>
      <c r="P251" s="489">
        <f>P252+P266</f>
        <v>15255.775824</v>
      </c>
      <c r="Q251" s="502">
        <f>Q252+Q266</f>
        <v>16822.2316</v>
      </c>
      <c r="R251" s="502">
        <f>R252+R266</f>
        <v>17797.8624328</v>
      </c>
    </row>
    <row r="252" spans="8:18" ht="15.75">
      <c r="H252" s="78" t="s">
        <v>132</v>
      </c>
      <c r="I252" s="161"/>
      <c r="J252" s="472" t="s">
        <v>138</v>
      </c>
      <c r="K252" s="472" t="s">
        <v>28</v>
      </c>
      <c r="L252" s="472" t="s">
        <v>26</v>
      </c>
      <c r="M252" s="473" t="s">
        <v>27</v>
      </c>
      <c r="N252" s="281">
        <v>2219.2</v>
      </c>
      <c r="O252" s="330">
        <v>2028</v>
      </c>
      <c r="P252" s="382">
        <v>2085</v>
      </c>
      <c r="Q252" s="517">
        <v>2367.9</v>
      </c>
      <c r="R252" s="517">
        <v>2505.2</v>
      </c>
    </row>
    <row r="253" spans="8:18" ht="15.75">
      <c r="H253" s="79" t="s">
        <v>137</v>
      </c>
      <c r="I253" s="326"/>
      <c r="J253" s="73" t="s">
        <v>138</v>
      </c>
      <c r="K253" s="73" t="s">
        <v>29</v>
      </c>
      <c r="L253" s="73" t="s">
        <v>26</v>
      </c>
      <c r="M253" s="327" t="s">
        <v>27</v>
      </c>
      <c r="N253" s="281">
        <v>2219.2</v>
      </c>
      <c r="O253" s="330">
        <v>2028</v>
      </c>
      <c r="P253" s="490" t="s">
        <v>266</v>
      </c>
      <c r="Q253" s="517">
        <v>2367.9</v>
      </c>
      <c r="R253" s="517">
        <v>2505.2</v>
      </c>
    </row>
    <row r="254" spans="8:18" ht="15.75">
      <c r="H254" s="94" t="s">
        <v>142</v>
      </c>
      <c r="I254" s="157"/>
      <c r="J254" s="47" t="s">
        <v>138</v>
      </c>
      <c r="K254" s="47" t="s">
        <v>29</v>
      </c>
      <c r="L254" s="65">
        <v>4230000</v>
      </c>
      <c r="M254" s="66" t="s">
        <v>27</v>
      </c>
      <c r="N254" s="293">
        <v>2219.2</v>
      </c>
      <c r="O254" s="337">
        <v>2028</v>
      </c>
      <c r="P254" s="477">
        <v>2085</v>
      </c>
      <c r="Q254" s="515">
        <v>2367.9</v>
      </c>
      <c r="R254" s="515">
        <v>2505.2</v>
      </c>
    </row>
    <row r="255" spans="8:18" ht="15.75">
      <c r="H255" s="207" t="s">
        <v>72</v>
      </c>
      <c r="I255" s="157"/>
      <c r="J255" s="47" t="s">
        <v>138</v>
      </c>
      <c r="K255" s="47" t="s">
        <v>29</v>
      </c>
      <c r="L255" s="65">
        <v>4239900</v>
      </c>
      <c r="M255" s="66" t="s">
        <v>27</v>
      </c>
      <c r="N255" s="293">
        <v>2219.2</v>
      </c>
      <c r="O255" s="337">
        <v>2028</v>
      </c>
      <c r="P255" s="477">
        <v>2085</v>
      </c>
      <c r="Q255" s="515">
        <v>2367.9</v>
      </c>
      <c r="R255" s="515">
        <v>2505.2</v>
      </c>
    </row>
    <row r="256" spans="8:18" ht="15.75">
      <c r="H256" s="208" t="s">
        <v>74</v>
      </c>
      <c r="I256" s="156"/>
      <c r="J256" s="47" t="s">
        <v>138</v>
      </c>
      <c r="K256" s="47" t="s">
        <v>29</v>
      </c>
      <c r="L256" s="65">
        <v>4239900</v>
      </c>
      <c r="M256" s="66" t="s">
        <v>36</v>
      </c>
      <c r="N256" s="293">
        <v>2219.2</v>
      </c>
      <c r="O256" s="337">
        <f>O257+O258</f>
        <v>2028.476</v>
      </c>
      <c r="P256" s="477">
        <f>P257+P258</f>
        <v>2085.0114080000003</v>
      </c>
      <c r="Q256" s="515">
        <f>N256*106.7%</f>
        <v>2367.8864</v>
      </c>
      <c r="R256" s="454">
        <f>Q256*105.8%</f>
        <v>2505.2238112</v>
      </c>
    </row>
    <row r="257" spans="8:18" ht="1.5" customHeight="1" hidden="1">
      <c r="H257" s="217" t="s">
        <v>240</v>
      </c>
      <c r="I257" s="156"/>
      <c r="J257" s="47"/>
      <c r="K257" s="47"/>
      <c r="L257" s="65"/>
      <c r="M257" s="66"/>
      <c r="N257" s="293">
        <v>1505</v>
      </c>
      <c r="O257" s="337">
        <v>1505</v>
      </c>
      <c r="P257" s="477">
        <v>1505</v>
      </c>
      <c r="Q257" s="511"/>
      <c r="R257" s="511"/>
    </row>
    <row r="258" spans="8:18" ht="14.25" customHeight="1" hidden="1">
      <c r="H258" s="217" t="s">
        <v>243</v>
      </c>
      <c r="I258" s="156"/>
      <c r="J258" s="47"/>
      <c r="K258" s="47"/>
      <c r="L258" s="65"/>
      <c r="M258" s="66"/>
      <c r="N258" s="293">
        <v>471.6</v>
      </c>
      <c r="O258" s="337">
        <f>N258*1.11</f>
        <v>523.4760000000001</v>
      </c>
      <c r="P258" s="477">
        <f>O258*1.108</f>
        <v>580.0114080000002</v>
      </c>
      <c r="Q258" s="511"/>
      <c r="R258" s="511"/>
    </row>
    <row r="259" spans="8:18" ht="15.75" hidden="1">
      <c r="H259" s="95"/>
      <c r="I259" s="162"/>
      <c r="J259" s="113"/>
      <c r="K259" s="14"/>
      <c r="L259" s="14"/>
      <c r="M259" s="245"/>
      <c r="N259" s="281"/>
      <c r="O259" s="354"/>
      <c r="P259" s="478"/>
      <c r="Q259" s="511"/>
      <c r="R259" s="511"/>
    </row>
    <row r="260" spans="8:18" ht="18" customHeight="1" hidden="1">
      <c r="H260" s="86"/>
      <c r="I260" s="149"/>
      <c r="J260" s="116"/>
      <c r="K260" s="13"/>
      <c r="L260" s="13"/>
      <c r="M260" s="247"/>
      <c r="N260" s="281"/>
      <c r="O260" s="354"/>
      <c r="P260" s="478"/>
      <c r="Q260" s="511"/>
      <c r="R260" s="511"/>
    </row>
    <row r="261" spans="8:18" ht="0.75" customHeight="1" hidden="1">
      <c r="H261" s="87"/>
      <c r="I261" s="145"/>
      <c r="J261" s="119"/>
      <c r="K261" s="17"/>
      <c r="L261" s="10"/>
      <c r="M261" s="232"/>
      <c r="N261" s="293"/>
      <c r="O261" s="354"/>
      <c r="P261" s="478"/>
      <c r="Q261" s="511"/>
      <c r="R261" s="511"/>
    </row>
    <row r="262" spans="8:18" ht="15.75" hidden="1">
      <c r="H262" s="87"/>
      <c r="I262" s="145"/>
      <c r="J262" s="119"/>
      <c r="K262" s="17"/>
      <c r="L262" s="10"/>
      <c r="M262" s="232"/>
      <c r="N262" s="293"/>
      <c r="O262" s="354"/>
      <c r="P262" s="478"/>
      <c r="Q262" s="511"/>
      <c r="R262" s="511"/>
    </row>
    <row r="263" spans="8:18" ht="15.75" hidden="1">
      <c r="H263" s="87"/>
      <c r="I263" s="145"/>
      <c r="J263" s="119"/>
      <c r="K263" s="17"/>
      <c r="L263" s="10"/>
      <c r="M263" s="232"/>
      <c r="N263" s="293"/>
      <c r="O263" s="354"/>
      <c r="P263" s="478"/>
      <c r="Q263" s="511"/>
      <c r="R263" s="511"/>
    </row>
    <row r="264" spans="8:18" ht="15.75" hidden="1">
      <c r="H264" s="209"/>
      <c r="I264" s="163"/>
      <c r="J264" s="62"/>
      <c r="K264" s="62"/>
      <c r="L264" s="53"/>
      <c r="M264" s="232"/>
      <c r="N264" s="293"/>
      <c r="O264" s="354"/>
      <c r="P264" s="478"/>
      <c r="Q264" s="511"/>
      <c r="R264" s="511"/>
    </row>
    <row r="265" spans="8:18" ht="15.75" hidden="1">
      <c r="H265" s="210"/>
      <c r="I265" s="163"/>
      <c r="J265" s="233"/>
      <c r="K265" s="233"/>
      <c r="L265" s="234"/>
      <c r="M265" s="260"/>
      <c r="N265" s="291"/>
      <c r="O265" s="354"/>
      <c r="P265" s="478"/>
      <c r="Q265" s="511"/>
      <c r="R265" s="511"/>
    </row>
    <row r="266" spans="8:18" ht="15.75">
      <c r="H266" s="308" t="s">
        <v>314</v>
      </c>
      <c r="I266" s="298"/>
      <c r="J266" s="394" t="s">
        <v>82</v>
      </c>
      <c r="K266" s="395" t="s">
        <v>28</v>
      </c>
      <c r="L266" s="395" t="s">
        <v>26</v>
      </c>
      <c r="M266" s="396" t="s">
        <v>27</v>
      </c>
      <c r="N266" s="281">
        <f>N267+N294</f>
        <v>13546.699999999999</v>
      </c>
      <c r="O266" s="330">
        <f>O267+O294</f>
        <v>12631.628</v>
      </c>
      <c r="P266" s="382">
        <f>P267+P294</f>
        <v>13170.775824</v>
      </c>
      <c r="Q266" s="503">
        <f>Q267+Q294</f>
        <v>14454.3316</v>
      </c>
      <c r="R266" s="503">
        <f>R267+R294</f>
        <v>15292.662432800002</v>
      </c>
    </row>
    <row r="267" spans="8:18" ht="15.75">
      <c r="H267" s="344" t="s">
        <v>256</v>
      </c>
      <c r="I267" s="151"/>
      <c r="J267" s="394" t="s">
        <v>82</v>
      </c>
      <c r="K267" s="395" t="s">
        <v>24</v>
      </c>
      <c r="L267" s="395" t="s">
        <v>26</v>
      </c>
      <c r="M267" s="396" t="s">
        <v>27</v>
      </c>
      <c r="N267" s="281">
        <f>N268+N273+N278+N285</f>
        <v>11752.3</v>
      </c>
      <c r="O267" s="330">
        <f>O268+O273+O278</f>
        <v>10901</v>
      </c>
      <c r="P267" s="382">
        <f>P268+P273+P278</f>
        <v>11399</v>
      </c>
      <c r="Q267" s="503">
        <f>Q268+Q273+Q278+Q285</f>
        <v>12539.699999999999</v>
      </c>
      <c r="R267" s="503">
        <f>R268+R273+R278+R285</f>
        <v>13267.000000000002</v>
      </c>
    </row>
    <row r="268" spans="8:18" ht="29.25">
      <c r="H268" s="91" t="s">
        <v>95</v>
      </c>
      <c r="I268" s="148"/>
      <c r="J268" s="113" t="s">
        <v>82</v>
      </c>
      <c r="K268" s="14" t="s">
        <v>24</v>
      </c>
      <c r="L268" s="14" t="s">
        <v>96</v>
      </c>
      <c r="M268" s="325" t="s">
        <v>27</v>
      </c>
      <c r="N268" s="281">
        <f>N269</f>
        <v>5037.1</v>
      </c>
      <c r="O268" s="330">
        <v>4513</v>
      </c>
      <c r="P268" s="382">
        <v>4765</v>
      </c>
      <c r="Q268" s="517">
        <v>5374.6</v>
      </c>
      <c r="R268" s="517">
        <v>5686.3</v>
      </c>
    </row>
    <row r="269" spans="8:18" ht="29.25" customHeight="1">
      <c r="H269" s="44" t="s">
        <v>72</v>
      </c>
      <c r="I269" s="154"/>
      <c r="J269" s="112" t="s">
        <v>82</v>
      </c>
      <c r="K269" s="10" t="s">
        <v>24</v>
      </c>
      <c r="L269" s="10" t="s">
        <v>97</v>
      </c>
      <c r="M269" s="244" t="s">
        <v>27</v>
      </c>
      <c r="N269" s="293">
        <v>5037.1</v>
      </c>
      <c r="O269" s="337">
        <v>4513</v>
      </c>
      <c r="P269" s="477">
        <v>4765</v>
      </c>
      <c r="Q269" s="515">
        <v>5374.6</v>
      </c>
      <c r="R269" s="515">
        <v>5686.3</v>
      </c>
    </row>
    <row r="270" spans="8:18" ht="19.5" customHeight="1">
      <c r="H270" s="44" t="s">
        <v>74</v>
      </c>
      <c r="I270" s="154"/>
      <c r="J270" s="112" t="s">
        <v>82</v>
      </c>
      <c r="K270" s="10" t="s">
        <v>24</v>
      </c>
      <c r="L270" s="10" t="s">
        <v>98</v>
      </c>
      <c r="M270" s="244" t="s">
        <v>36</v>
      </c>
      <c r="N270" s="293">
        <v>5037.1</v>
      </c>
      <c r="O270" s="337">
        <f>O271+O272</f>
        <v>2172.1</v>
      </c>
      <c r="P270" s="477">
        <f>P271+P272</f>
        <v>2172.1</v>
      </c>
      <c r="Q270" s="515">
        <f>N270*106.7%</f>
        <v>5374.5857000000005</v>
      </c>
      <c r="R270" s="454">
        <f>Q270*105.8%</f>
        <v>5686.311670600001</v>
      </c>
    </row>
    <row r="271" spans="8:18" ht="15" customHeight="1" hidden="1">
      <c r="H271" s="87" t="s">
        <v>240</v>
      </c>
      <c r="I271" s="154"/>
      <c r="J271" s="112"/>
      <c r="K271" s="10"/>
      <c r="L271" s="10"/>
      <c r="M271" s="244"/>
      <c r="N271" s="293"/>
      <c r="O271" s="337">
        <v>2172.1</v>
      </c>
      <c r="P271" s="477">
        <v>2172.1</v>
      </c>
      <c r="Q271" s="516"/>
      <c r="R271" s="516"/>
    </row>
    <row r="272" spans="8:18" ht="15.75" customHeight="1" hidden="1">
      <c r="H272" s="87" t="s">
        <v>241</v>
      </c>
      <c r="I272" s="154"/>
      <c r="J272" s="112"/>
      <c r="K272" s="10"/>
      <c r="L272" s="10"/>
      <c r="M272" s="244"/>
      <c r="N272" s="293"/>
      <c r="O272" s="337">
        <f>N272*1.11</f>
        <v>0</v>
      </c>
      <c r="P272" s="477">
        <f>O272*1.108</f>
        <v>0</v>
      </c>
      <c r="Q272" s="516"/>
      <c r="R272" s="516"/>
    </row>
    <row r="273" spans="8:18" ht="15.75">
      <c r="H273" s="86" t="s">
        <v>99</v>
      </c>
      <c r="I273" s="149"/>
      <c r="J273" s="112" t="s">
        <v>82</v>
      </c>
      <c r="K273" s="10" t="s">
        <v>24</v>
      </c>
      <c r="L273" s="10" t="s">
        <v>100</v>
      </c>
      <c r="M273" s="232" t="s">
        <v>27</v>
      </c>
      <c r="N273" s="293">
        <v>1422.1</v>
      </c>
      <c r="O273" s="337">
        <v>1314</v>
      </c>
      <c r="P273" s="477">
        <v>1367</v>
      </c>
      <c r="Q273" s="515">
        <v>1517.4</v>
      </c>
      <c r="R273" s="515">
        <v>1605.4</v>
      </c>
    </row>
    <row r="274" spans="8:18" ht="15.75">
      <c r="H274" s="87" t="s">
        <v>72</v>
      </c>
      <c r="I274" s="145"/>
      <c r="J274" s="112" t="s">
        <v>82</v>
      </c>
      <c r="K274" s="10" t="s">
        <v>24</v>
      </c>
      <c r="L274" s="10" t="s">
        <v>101</v>
      </c>
      <c r="M274" s="232" t="s">
        <v>27</v>
      </c>
      <c r="N274" s="293">
        <v>1422.1</v>
      </c>
      <c r="O274" s="337">
        <v>1314</v>
      </c>
      <c r="P274" s="477">
        <v>1367</v>
      </c>
      <c r="Q274" s="515">
        <v>1517.4</v>
      </c>
      <c r="R274" s="515">
        <v>1605.4</v>
      </c>
    </row>
    <row r="275" spans="8:18" ht="20.25" customHeight="1">
      <c r="H275" s="87" t="s">
        <v>74</v>
      </c>
      <c r="I275" s="145"/>
      <c r="J275" s="112" t="s">
        <v>82</v>
      </c>
      <c r="K275" s="10" t="s">
        <v>24</v>
      </c>
      <c r="L275" s="10" t="s">
        <v>102</v>
      </c>
      <c r="M275" s="232" t="s">
        <v>36</v>
      </c>
      <c r="N275" s="293">
        <v>1422.1</v>
      </c>
      <c r="O275" s="337">
        <f>O276+O277</f>
        <v>1310.5710000000001</v>
      </c>
      <c r="P275" s="477">
        <f>P276+P277</f>
        <v>1362.850668</v>
      </c>
      <c r="Q275" s="515">
        <f>N275*106.7%</f>
        <v>1517.3807</v>
      </c>
      <c r="R275" s="454">
        <f>Q275*105.8%</f>
        <v>1605.3887806</v>
      </c>
    </row>
    <row r="276" spans="8:18" ht="15.75" customHeight="1" hidden="1">
      <c r="H276" s="87" t="s">
        <v>240</v>
      </c>
      <c r="I276" s="145"/>
      <c r="J276" s="112"/>
      <c r="K276" s="10"/>
      <c r="L276" s="10"/>
      <c r="M276" s="232"/>
      <c r="N276" s="293">
        <v>826.5</v>
      </c>
      <c r="O276" s="337">
        <v>826.5</v>
      </c>
      <c r="P276" s="477">
        <v>826.5</v>
      </c>
      <c r="Q276" s="516"/>
      <c r="R276" s="516"/>
    </row>
    <row r="277" spans="8:18" ht="19.5" customHeight="1" hidden="1">
      <c r="H277" s="87" t="s">
        <v>241</v>
      </c>
      <c r="I277" s="145"/>
      <c r="J277" s="112"/>
      <c r="K277" s="10"/>
      <c r="L277" s="10"/>
      <c r="M277" s="232"/>
      <c r="N277" s="293">
        <v>436.1</v>
      </c>
      <c r="O277" s="337">
        <f>N277*1.11</f>
        <v>484.0710000000001</v>
      </c>
      <c r="P277" s="477">
        <f>O277*1.108</f>
        <v>536.3506680000002</v>
      </c>
      <c r="Q277" s="516"/>
      <c r="R277" s="516"/>
    </row>
    <row r="278" spans="8:18" ht="15.75">
      <c r="H278" s="86" t="s">
        <v>103</v>
      </c>
      <c r="I278" s="149"/>
      <c r="J278" s="113" t="s">
        <v>82</v>
      </c>
      <c r="K278" s="14" t="s">
        <v>24</v>
      </c>
      <c r="L278" s="14" t="s">
        <v>104</v>
      </c>
      <c r="M278" s="245" t="s">
        <v>27</v>
      </c>
      <c r="N278" s="281">
        <v>5262.8</v>
      </c>
      <c r="O278" s="330">
        <v>5074</v>
      </c>
      <c r="P278" s="382">
        <v>5267</v>
      </c>
      <c r="Q278" s="517">
        <v>5615.4</v>
      </c>
      <c r="R278" s="517">
        <v>5941.1</v>
      </c>
    </row>
    <row r="279" spans="8:18" ht="15.75">
      <c r="H279" s="87" t="s">
        <v>72</v>
      </c>
      <c r="I279" s="145"/>
      <c r="J279" s="112" t="s">
        <v>82</v>
      </c>
      <c r="K279" s="10" t="s">
        <v>24</v>
      </c>
      <c r="L279" s="10" t="s">
        <v>105</v>
      </c>
      <c r="M279" s="232" t="s">
        <v>27</v>
      </c>
      <c r="N279" s="293">
        <v>5262.8</v>
      </c>
      <c r="O279" s="337">
        <v>5074</v>
      </c>
      <c r="P279" s="477">
        <v>5267</v>
      </c>
      <c r="Q279" s="515">
        <v>5615.4</v>
      </c>
      <c r="R279" s="515">
        <v>5941.1</v>
      </c>
    </row>
    <row r="280" spans="8:18" ht="18.75" customHeight="1">
      <c r="H280" s="87" t="s">
        <v>74</v>
      </c>
      <c r="I280" s="145"/>
      <c r="J280" s="112" t="s">
        <v>82</v>
      </c>
      <c r="K280" s="10" t="s">
        <v>24</v>
      </c>
      <c r="L280" s="10" t="s">
        <v>105</v>
      </c>
      <c r="M280" s="232" t="s">
        <v>36</v>
      </c>
      <c r="N280" s="293">
        <v>5262.8</v>
      </c>
      <c r="O280" s="337">
        <f>O281+O282</f>
        <v>5125.630999999999</v>
      </c>
      <c r="P280" s="477">
        <f>P281+P282</f>
        <v>5324.883548</v>
      </c>
      <c r="Q280" s="515">
        <f>N280*106.7%</f>
        <v>5615.4076</v>
      </c>
      <c r="R280" s="454">
        <f>Q280*105.8%</f>
        <v>5941.1012408</v>
      </c>
    </row>
    <row r="281" spans="8:18" ht="15.75" hidden="1">
      <c r="H281" s="87" t="s">
        <v>240</v>
      </c>
      <c r="I281" s="172"/>
      <c r="J281" s="125"/>
      <c r="K281" s="125"/>
      <c r="L281" s="125"/>
      <c r="M281" s="261"/>
      <c r="N281" s="293">
        <v>3280.7</v>
      </c>
      <c r="O281" s="337">
        <v>3280.7</v>
      </c>
      <c r="P281" s="477">
        <v>3280.7</v>
      </c>
      <c r="Q281" s="511"/>
      <c r="R281" s="511"/>
    </row>
    <row r="282" spans="8:18" ht="15.75" hidden="1">
      <c r="H282" s="87" t="s">
        <v>241</v>
      </c>
      <c r="I282" s="172"/>
      <c r="J282" s="125"/>
      <c r="K282" s="125"/>
      <c r="L282" s="125"/>
      <c r="M282" s="261"/>
      <c r="N282" s="293">
        <v>1662.1</v>
      </c>
      <c r="O282" s="337">
        <f>N282*1.11</f>
        <v>1844.931</v>
      </c>
      <c r="P282" s="477">
        <f>O282*1.108</f>
        <v>2044.1835480000002</v>
      </c>
      <c r="Q282" s="511"/>
      <c r="R282" s="511"/>
    </row>
    <row r="283" spans="8:18" ht="0.75" customHeight="1" hidden="1">
      <c r="H283" s="86"/>
      <c r="I283" s="145"/>
      <c r="J283" s="112"/>
      <c r="K283" s="10"/>
      <c r="L283" s="10"/>
      <c r="M283" s="232"/>
      <c r="N283" s="293">
        <v>3280.1</v>
      </c>
      <c r="O283" s="354"/>
      <c r="P283" s="478"/>
      <c r="Q283" s="511"/>
      <c r="R283" s="511"/>
    </row>
    <row r="284" spans="8:18" ht="18" customHeight="1" hidden="1">
      <c r="H284" s="87"/>
      <c r="I284" s="145"/>
      <c r="J284" s="112"/>
      <c r="K284" s="10"/>
      <c r="L284" s="10"/>
      <c r="M284" s="232"/>
      <c r="N284" s="293"/>
      <c r="O284" s="354">
        <f>N284*1.11</f>
        <v>0</v>
      </c>
      <c r="P284" s="478">
        <f>O284*1.108</f>
        <v>0</v>
      </c>
      <c r="Q284" s="511"/>
      <c r="R284" s="511"/>
    </row>
    <row r="285" spans="8:18" ht="30" customHeight="1">
      <c r="H285" s="88" t="s">
        <v>326</v>
      </c>
      <c r="I285" s="428"/>
      <c r="J285" s="60" t="s">
        <v>82</v>
      </c>
      <c r="K285" s="60" t="s">
        <v>24</v>
      </c>
      <c r="L285" s="60" t="s">
        <v>287</v>
      </c>
      <c r="M285" s="453" t="s">
        <v>27</v>
      </c>
      <c r="N285" s="455" t="s">
        <v>298</v>
      </c>
      <c r="O285" s="354"/>
      <c r="P285" s="478"/>
      <c r="Q285" s="529">
        <v>32.3</v>
      </c>
      <c r="R285" s="529">
        <v>34.2</v>
      </c>
    </row>
    <row r="286" spans="8:18" ht="27.75" customHeight="1">
      <c r="H286" s="206" t="s">
        <v>288</v>
      </c>
      <c r="I286" s="429"/>
      <c r="J286" s="111" t="s">
        <v>82</v>
      </c>
      <c r="K286" s="111" t="s">
        <v>24</v>
      </c>
      <c r="L286" s="111" t="s">
        <v>289</v>
      </c>
      <c r="M286" s="23" t="s">
        <v>27</v>
      </c>
      <c r="N286" s="456" t="s">
        <v>298</v>
      </c>
      <c r="O286" s="354"/>
      <c r="P286" s="478"/>
      <c r="Q286" s="516">
        <v>32.3</v>
      </c>
      <c r="R286" s="516">
        <v>34.2</v>
      </c>
    </row>
    <row r="287" spans="8:18" ht="18.75" customHeight="1">
      <c r="H287" s="206" t="s">
        <v>74</v>
      </c>
      <c r="I287" s="429"/>
      <c r="J287" s="111" t="s">
        <v>82</v>
      </c>
      <c r="K287" s="111" t="s">
        <v>24</v>
      </c>
      <c r="L287" s="111" t="s">
        <v>289</v>
      </c>
      <c r="M287" s="23" t="s">
        <v>36</v>
      </c>
      <c r="N287" s="456" t="s">
        <v>298</v>
      </c>
      <c r="O287" s="354"/>
      <c r="P287" s="478"/>
      <c r="Q287" s="515">
        <f>N287*106.7%</f>
        <v>32.3301</v>
      </c>
      <c r="R287" s="454">
        <f>Q287*105.8%</f>
        <v>34.2052458</v>
      </c>
    </row>
    <row r="288" spans="8:18" ht="18" customHeight="1" hidden="1">
      <c r="H288" s="87"/>
      <c r="I288" s="145"/>
      <c r="J288" s="112"/>
      <c r="K288" s="10"/>
      <c r="L288" s="10"/>
      <c r="M288" s="232"/>
      <c r="N288" s="293"/>
      <c r="O288" s="354"/>
      <c r="P288" s="478"/>
      <c r="Q288" s="511"/>
      <c r="R288" s="511"/>
    </row>
    <row r="289" spans="8:18" ht="18" customHeight="1" hidden="1">
      <c r="H289" s="87"/>
      <c r="I289" s="145"/>
      <c r="J289" s="112"/>
      <c r="K289" s="10"/>
      <c r="L289" s="10"/>
      <c r="M289" s="232"/>
      <c r="N289" s="293"/>
      <c r="O289" s="354"/>
      <c r="P289" s="478"/>
      <c r="Q289" s="511"/>
      <c r="R289" s="511"/>
    </row>
    <row r="290" spans="8:18" ht="18" customHeight="1" hidden="1">
      <c r="H290" s="87"/>
      <c r="I290" s="145"/>
      <c r="J290" s="112"/>
      <c r="K290" s="10"/>
      <c r="L290" s="10"/>
      <c r="M290" s="232"/>
      <c r="N290" s="293"/>
      <c r="O290" s="354"/>
      <c r="P290" s="478"/>
      <c r="Q290" s="511"/>
      <c r="R290" s="511"/>
    </row>
    <row r="291" spans="8:18" ht="18" customHeight="1" hidden="1">
      <c r="H291" s="87"/>
      <c r="I291" s="145"/>
      <c r="J291" s="112"/>
      <c r="K291" s="10"/>
      <c r="L291" s="10"/>
      <c r="M291" s="232"/>
      <c r="N291" s="293"/>
      <c r="O291" s="354"/>
      <c r="P291" s="478"/>
      <c r="Q291" s="511"/>
      <c r="R291" s="511"/>
    </row>
    <row r="292" spans="8:18" ht="18" customHeight="1" hidden="1">
      <c r="H292" s="87"/>
      <c r="I292" s="145"/>
      <c r="J292" s="112"/>
      <c r="K292" s="10"/>
      <c r="L292" s="10"/>
      <c r="M292" s="232"/>
      <c r="N292" s="293"/>
      <c r="O292" s="354"/>
      <c r="P292" s="478"/>
      <c r="Q292" s="511"/>
      <c r="R292" s="511"/>
    </row>
    <row r="293" spans="8:18" ht="18" customHeight="1" hidden="1">
      <c r="H293" s="87"/>
      <c r="I293" s="145"/>
      <c r="J293" s="112"/>
      <c r="K293" s="10"/>
      <c r="L293" s="10"/>
      <c r="M293" s="232"/>
      <c r="N293" s="293"/>
      <c r="O293" s="354"/>
      <c r="P293" s="478"/>
      <c r="Q293" s="511"/>
      <c r="R293" s="511"/>
    </row>
    <row r="294" spans="8:18" ht="15.75">
      <c r="H294" s="86" t="s">
        <v>315</v>
      </c>
      <c r="I294" s="149"/>
      <c r="J294" s="113" t="s">
        <v>82</v>
      </c>
      <c r="K294" s="14" t="s">
        <v>39</v>
      </c>
      <c r="L294" s="14" t="s">
        <v>40</v>
      </c>
      <c r="M294" s="245" t="s">
        <v>27</v>
      </c>
      <c r="N294" s="281">
        <f>N295+N300+N305</f>
        <v>1794.3999999999999</v>
      </c>
      <c r="O294" s="330">
        <f>O295+O300+O305</f>
        <v>1730.6280000000002</v>
      </c>
      <c r="P294" s="382">
        <f>P295+P300+P305</f>
        <v>1771.775824</v>
      </c>
      <c r="Q294" s="503">
        <f>Q295+Q300+Q305</f>
        <v>1914.6316</v>
      </c>
      <c r="R294" s="503">
        <f>R295+R300+R305</f>
        <v>2025.6624327999998</v>
      </c>
    </row>
    <row r="295" spans="8:18" ht="39">
      <c r="H295" s="211" t="s">
        <v>151</v>
      </c>
      <c r="I295" s="155"/>
      <c r="J295" s="63" t="s">
        <v>82</v>
      </c>
      <c r="K295" s="63" t="s">
        <v>39</v>
      </c>
      <c r="L295" s="49" t="s">
        <v>30</v>
      </c>
      <c r="M295" s="262" t="s">
        <v>27</v>
      </c>
      <c r="N295" s="389">
        <v>676</v>
      </c>
      <c r="O295" s="337">
        <v>663</v>
      </c>
      <c r="P295" s="477">
        <v>665</v>
      </c>
      <c r="Q295" s="516">
        <v>721.3</v>
      </c>
      <c r="R295" s="516">
        <v>763.1</v>
      </c>
    </row>
    <row r="296" spans="8:18" ht="15.75">
      <c r="H296" s="207" t="s">
        <v>153</v>
      </c>
      <c r="I296" s="164"/>
      <c r="J296" s="56" t="s">
        <v>82</v>
      </c>
      <c r="K296" s="56" t="s">
        <v>39</v>
      </c>
      <c r="L296" s="48" t="s">
        <v>216</v>
      </c>
      <c r="M296" s="229" t="s">
        <v>27</v>
      </c>
      <c r="N296" s="333">
        <v>676</v>
      </c>
      <c r="O296" s="337">
        <v>663</v>
      </c>
      <c r="P296" s="477">
        <v>665</v>
      </c>
      <c r="Q296" s="516">
        <v>721.3</v>
      </c>
      <c r="R296" s="516">
        <v>763.1</v>
      </c>
    </row>
    <row r="297" spans="8:18" ht="15.75">
      <c r="H297" s="212" t="s">
        <v>19</v>
      </c>
      <c r="I297" s="164"/>
      <c r="J297" s="56" t="s">
        <v>82</v>
      </c>
      <c r="K297" s="56" t="s">
        <v>39</v>
      </c>
      <c r="L297" s="48" t="s">
        <v>216</v>
      </c>
      <c r="M297" s="229" t="s">
        <v>34</v>
      </c>
      <c r="N297" s="293">
        <v>676</v>
      </c>
      <c r="O297" s="337">
        <f>O298+O299</f>
        <v>646</v>
      </c>
      <c r="P297" s="477">
        <f>P298+P299</f>
        <v>646</v>
      </c>
      <c r="Q297" s="515">
        <f>N297*106.7%</f>
        <v>721.2919999999999</v>
      </c>
      <c r="R297" s="454">
        <f>Q297*105.8%</f>
        <v>763.126936</v>
      </c>
    </row>
    <row r="298" spans="8:18" ht="15.75" hidden="1">
      <c r="H298" s="87" t="s">
        <v>240</v>
      </c>
      <c r="I298" s="164"/>
      <c r="J298" s="56"/>
      <c r="K298" s="56"/>
      <c r="L298" s="48"/>
      <c r="M298" s="229"/>
      <c r="N298" s="293"/>
      <c r="O298" s="337">
        <v>646</v>
      </c>
      <c r="P298" s="477">
        <v>646</v>
      </c>
      <c r="Q298" s="511"/>
      <c r="R298" s="511"/>
    </row>
    <row r="299" spans="8:18" ht="15.75" hidden="1">
      <c r="H299" s="87" t="s">
        <v>241</v>
      </c>
      <c r="I299" s="164"/>
      <c r="J299" s="56"/>
      <c r="K299" s="56"/>
      <c r="L299" s="48"/>
      <c r="M299" s="229"/>
      <c r="N299" s="293"/>
      <c r="O299" s="337">
        <f>N299*1.11</f>
        <v>0</v>
      </c>
      <c r="P299" s="477">
        <f>O299*1.108</f>
        <v>0</v>
      </c>
      <c r="Q299" s="511"/>
      <c r="R299" s="511"/>
    </row>
    <row r="300" spans="8:18" ht="51.75">
      <c r="H300" s="87" t="s">
        <v>89</v>
      </c>
      <c r="I300" s="145"/>
      <c r="J300" s="112" t="s">
        <v>82</v>
      </c>
      <c r="K300" s="10" t="s">
        <v>39</v>
      </c>
      <c r="L300" s="10" t="s">
        <v>90</v>
      </c>
      <c r="M300" s="232" t="s">
        <v>27</v>
      </c>
      <c r="N300" s="293">
        <v>883.6</v>
      </c>
      <c r="O300" s="337">
        <v>807</v>
      </c>
      <c r="P300" s="477">
        <v>818</v>
      </c>
      <c r="Q300" s="515">
        <v>942.8</v>
      </c>
      <c r="R300" s="515">
        <v>997.5</v>
      </c>
    </row>
    <row r="301" spans="8:18" ht="15.75">
      <c r="H301" s="87" t="s">
        <v>72</v>
      </c>
      <c r="I301" s="145"/>
      <c r="J301" s="112" t="s">
        <v>82</v>
      </c>
      <c r="K301" s="10" t="s">
        <v>39</v>
      </c>
      <c r="L301" s="10" t="s">
        <v>91</v>
      </c>
      <c r="M301" s="232" t="s">
        <v>27</v>
      </c>
      <c r="N301" s="293">
        <v>883.6</v>
      </c>
      <c r="O301" s="337">
        <v>807</v>
      </c>
      <c r="P301" s="477">
        <v>818</v>
      </c>
      <c r="Q301" s="515">
        <v>942.8</v>
      </c>
      <c r="R301" s="515">
        <v>997.5</v>
      </c>
    </row>
    <row r="302" spans="8:18" ht="15" customHeight="1">
      <c r="H302" s="87" t="s">
        <v>74</v>
      </c>
      <c r="I302" s="145"/>
      <c r="J302" s="112" t="s">
        <v>82</v>
      </c>
      <c r="K302" s="10" t="s">
        <v>39</v>
      </c>
      <c r="L302" s="10" t="s">
        <v>91</v>
      </c>
      <c r="M302" s="232" t="s">
        <v>36</v>
      </c>
      <c r="N302" s="293">
        <v>883.6</v>
      </c>
      <c r="O302" s="337">
        <f>O303+O304</f>
        <v>706.5</v>
      </c>
      <c r="P302" s="477">
        <f>P303+P304</f>
        <v>706.5</v>
      </c>
      <c r="Q302" s="515">
        <f>N302*106.7%</f>
        <v>942.8012</v>
      </c>
      <c r="R302" s="454">
        <f>Q302*105.8%</f>
        <v>997.4836696000001</v>
      </c>
    </row>
    <row r="303" spans="8:18" ht="15.75" hidden="1">
      <c r="H303" s="435" t="s">
        <v>240</v>
      </c>
      <c r="I303" s="165"/>
      <c r="J303" s="218"/>
      <c r="K303" s="219"/>
      <c r="L303" s="219"/>
      <c r="M303" s="263"/>
      <c r="N303" s="287"/>
      <c r="O303" s="337">
        <v>706.5</v>
      </c>
      <c r="P303" s="477">
        <v>706.5</v>
      </c>
      <c r="Q303" s="516"/>
      <c r="R303" s="516"/>
    </row>
    <row r="304" spans="8:18" ht="2.25" customHeight="1" hidden="1">
      <c r="H304" s="87" t="s">
        <v>241</v>
      </c>
      <c r="I304" s="165"/>
      <c r="J304" s="218"/>
      <c r="K304" s="219"/>
      <c r="L304" s="219"/>
      <c r="M304" s="263"/>
      <c r="N304" s="287"/>
      <c r="O304" s="337">
        <f>N304*1.11</f>
        <v>0</v>
      </c>
      <c r="P304" s="477">
        <f>O304*1.108</f>
        <v>0</v>
      </c>
      <c r="Q304" s="516"/>
      <c r="R304" s="516"/>
    </row>
    <row r="305" spans="8:18" ht="16.5" thickBot="1">
      <c r="H305" s="544" t="s">
        <v>80</v>
      </c>
      <c r="I305" s="545"/>
      <c r="J305" s="131" t="s">
        <v>82</v>
      </c>
      <c r="K305" s="45" t="s">
        <v>39</v>
      </c>
      <c r="L305" s="45" t="s">
        <v>176</v>
      </c>
      <c r="M305" s="231" t="s">
        <v>34</v>
      </c>
      <c r="N305" s="295">
        <v>234.8</v>
      </c>
      <c r="O305" s="332">
        <f>N305*1.11</f>
        <v>260.62800000000004</v>
      </c>
      <c r="P305" s="484">
        <f>O305*1.108</f>
        <v>288.77582400000006</v>
      </c>
      <c r="Q305" s="528">
        <f>N305*106.7%</f>
        <v>250.5316</v>
      </c>
      <c r="R305" s="521">
        <f>Q305*105.8%</f>
        <v>265.0624328</v>
      </c>
    </row>
    <row r="306" spans="8:18" ht="17.25" customHeight="1">
      <c r="H306" s="82" t="s">
        <v>119</v>
      </c>
      <c r="I306" s="134" t="s">
        <v>120</v>
      </c>
      <c r="J306" s="124"/>
      <c r="K306" s="11"/>
      <c r="L306" s="11"/>
      <c r="M306" s="267"/>
      <c r="N306" s="288">
        <f>N307</f>
        <v>280</v>
      </c>
      <c r="O306" s="340">
        <f>O307</f>
        <v>682</v>
      </c>
      <c r="P306" s="525">
        <f>P307</f>
        <v>755</v>
      </c>
      <c r="Q306" s="540">
        <v>298.8</v>
      </c>
      <c r="R306" s="540">
        <v>316.1</v>
      </c>
    </row>
    <row r="307" spans="8:18" ht="15.75">
      <c r="H307" s="86" t="s">
        <v>121</v>
      </c>
      <c r="I307" s="149"/>
      <c r="J307" s="113" t="s">
        <v>118</v>
      </c>
      <c r="K307" s="14" t="s">
        <v>28</v>
      </c>
      <c r="L307" s="14" t="s">
        <v>40</v>
      </c>
      <c r="M307" s="245" t="s">
        <v>27</v>
      </c>
      <c r="N307" s="281">
        <f>N308+N312</f>
        <v>280</v>
      </c>
      <c r="O307" s="330">
        <f>O308+O312</f>
        <v>682</v>
      </c>
      <c r="P307" s="382">
        <f>P308+P312</f>
        <v>755</v>
      </c>
      <c r="Q307" s="517">
        <v>298.8</v>
      </c>
      <c r="R307" s="517">
        <v>316.1</v>
      </c>
    </row>
    <row r="308" spans="8:18" ht="26.25">
      <c r="H308" s="86" t="s">
        <v>122</v>
      </c>
      <c r="I308" s="149"/>
      <c r="J308" s="113" t="s">
        <v>118</v>
      </c>
      <c r="K308" s="14" t="s">
        <v>25</v>
      </c>
      <c r="L308" s="14" t="s">
        <v>40</v>
      </c>
      <c r="M308" s="245" t="s">
        <v>27</v>
      </c>
      <c r="N308" s="281">
        <v>280</v>
      </c>
      <c r="O308" s="330">
        <v>289</v>
      </c>
      <c r="P308" s="382">
        <v>320</v>
      </c>
      <c r="Q308" s="517">
        <v>298.8</v>
      </c>
      <c r="R308" s="517">
        <v>316.1</v>
      </c>
    </row>
    <row r="309" spans="8:18" ht="15.75">
      <c r="H309" s="39" t="s">
        <v>125</v>
      </c>
      <c r="I309" s="165"/>
      <c r="J309" s="40" t="s">
        <v>118</v>
      </c>
      <c r="K309" s="40" t="s">
        <v>25</v>
      </c>
      <c r="L309" s="40" t="s">
        <v>126</v>
      </c>
      <c r="M309" s="40" t="s">
        <v>27</v>
      </c>
      <c r="N309" s="293">
        <v>280</v>
      </c>
      <c r="O309" s="337">
        <v>289</v>
      </c>
      <c r="P309" s="477">
        <v>320</v>
      </c>
      <c r="Q309" s="515">
        <v>298.8</v>
      </c>
      <c r="R309" s="515">
        <v>316.1</v>
      </c>
    </row>
    <row r="310" spans="8:18" ht="15.75">
      <c r="H310" s="87" t="s">
        <v>123</v>
      </c>
      <c r="I310" s="145"/>
      <c r="J310" s="112" t="s">
        <v>118</v>
      </c>
      <c r="K310" s="10" t="s">
        <v>25</v>
      </c>
      <c r="L310" s="10" t="s">
        <v>124</v>
      </c>
      <c r="M310" s="232" t="s">
        <v>27</v>
      </c>
      <c r="N310" s="293">
        <v>280</v>
      </c>
      <c r="O310" s="337">
        <v>289</v>
      </c>
      <c r="P310" s="477">
        <v>320</v>
      </c>
      <c r="Q310" s="515">
        <v>298.8</v>
      </c>
      <c r="R310" s="515">
        <v>316.1</v>
      </c>
    </row>
    <row r="311" spans="8:18" ht="15.75">
      <c r="H311" s="96" t="s">
        <v>19</v>
      </c>
      <c r="I311" s="190"/>
      <c r="J311" s="112" t="s">
        <v>118</v>
      </c>
      <c r="K311" s="10" t="s">
        <v>25</v>
      </c>
      <c r="L311" s="10" t="s">
        <v>124</v>
      </c>
      <c r="M311" s="232">
        <v>500</v>
      </c>
      <c r="N311" s="293">
        <v>280</v>
      </c>
      <c r="O311" s="337">
        <f>N311*1.11</f>
        <v>310.8</v>
      </c>
      <c r="P311" s="477">
        <f>O311*1.108</f>
        <v>344.36640000000006</v>
      </c>
      <c r="Q311" s="515">
        <f>N311*106.7%</f>
        <v>298.76</v>
      </c>
      <c r="R311" s="454">
        <f>Q311*105.8%</f>
        <v>316.08808</v>
      </c>
    </row>
    <row r="312" spans="8:18" ht="0.75" customHeight="1" thickBot="1">
      <c r="H312" s="345"/>
      <c r="I312" s="144"/>
      <c r="J312" s="112"/>
      <c r="K312" s="10"/>
      <c r="L312" s="10"/>
      <c r="M312" s="232"/>
      <c r="N312" s="293"/>
      <c r="O312" s="337">
        <v>393</v>
      </c>
      <c r="P312" s="477">
        <v>435</v>
      </c>
      <c r="Q312" s="511"/>
      <c r="R312" s="511"/>
    </row>
    <row r="313" spans="8:18" ht="16.5" hidden="1" thickBot="1">
      <c r="H313" s="87"/>
      <c r="I313" s="144"/>
      <c r="J313" s="112"/>
      <c r="K313" s="10"/>
      <c r="L313" s="10"/>
      <c r="M313" s="232"/>
      <c r="N313" s="293"/>
      <c r="O313" s="337">
        <v>393</v>
      </c>
      <c r="P313" s="477">
        <v>435</v>
      </c>
      <c r="Q313" s="511"/>
      <c r="R313" s="511"/>
    </row>
    <row r="314" spans="8:18" ht="16.5" hidden="1" thickBot="1">
      <c r="H314" s="252"/>
      <c r="I314" s="299"/>
      <c r="J314" s="131"/>
      <c r="K314" s="45"/>
      <c r="L314" s="45"/>
      <c r="M314" s="231"/>
      <c r="N314" s="295"/>
      <c r="O314" s="332">
        <f>N314*1.11</f>
        <v>0</v>
      </c>
      <c r="P314" s="484">
        <f>O314*1.108</f>
        <v>0</v>
      </c>
      <c r="Q314" s="511"/>
      <c r="R314" s="511"/>
    </row>
    <row r="315" spans="8:18" ht="1.5" customHeight="1" hidden="1" thickBot="1">
      <c r="H315" s="39"/>
      <c r="I315" s="220"/>
      <c r="J315" s="218"/>
      <c r="K315" s="219"/>
      <c r="L315" s="219"/>
      <c r="M315" s="263"/>
      <c r="N315" s="287"/>
      <c r="O315" s="356"/>
      <c r="P315" s="480"/>
      <c r="Q315" s="511"/>
      <c r="R315" s="511"/>
    </row>
    <row r="316" spans="8:18" ht="16.5" hidden="1" thickBot="1">
      <c r="H316" s="39"/>
      <c r="I316" s="220"/>
      <c r="J316" s="218"/>
      <c r="K316" s="219"/>
      <c r="L316" s="219"/>
      <c r="M316" s="263"/>
      <c r="N316" s="287"/>
      <c r="O316" s="361"/>
      <c r="P316" s="488"/>
      <c r="Q316" s="511"/>
      <c r="R316" s="511"/>
    </row>
    <row r="317" spans="8:18" ht="3.75" customHeight="1" hidden="1" thickBot="1">
      <c r="H317" s="186" t="s">
        <v>127</v>
      </c>
      <c r="I317" s="187" t="s">
        <v>128</v>
      </c>
      <c r="J317" s="188"/>
      <c r="K317" s="189"/>
      <c r="L317" s="189"/>
      <c r="M317" s="253"/>
      <c r="N317" s="294"/>
      <c r="O317" s="339">
        <f>O319</f>
        <v>1335</v>
      </c>
      <c r="P317" s="489">
        <f>P319</f>
        <v>1480</v>
      </c>
      <c r="Q317" s="511"/>
      <c r="R317" s="511"/>
    </row>
    <row r="318" spans="8:18" ht="30" hidden="1" thickBot="1">
      <c r="H318" s="91" t="s">
        <v>94</v>
      </c>
      <c r="I318" s="148"/>
      <c r="J318" s="113" t="s">
        <v>82</v>
      </c>
      <c r="K318" s="14" t="s">
        <v>28</v>
      </c>
      <c r="L318" s="14" t="s">
        <v>40</v>
      </c>
      <c r="M318" s="245" t="s">
        <v>27</v>
      </c>
      <c r="N318" s="281">
        <v>874</v>
      </c>
      <c r="O318" s="354"/>
      <c r="P318" s="478"/>
      <c r="Q318" s="511"/>
      <c r="R318" s="511"/>
    </row>
    <row r="319" spans="8:18" ht="16.5" hidden="1" thickBot="1">
      <c r="H319" s="86" t="s">
        <v>106</v>
      </c>
      <c r="I319" s="149"/>
      <c r="J319" s="113" t="s">
        <v>82</v>
      </c>
      <c r="K319" s="14" t="s">
        <v>25</v>
      </c>
      <c r="L319" s="14" t="s">
        <v>69</v>
      </c>
      <c r="M319" s="245" t="s">
        <v>27</v>
      </c>
      <c r="N319" s="281">
        <f>N320+N323</f>
        <v>874</v>
      </c>
      <c r="O319" s="330">
        <f>O320+O323</f>
        <v>1335</v>
      </c>
      <c r="P319" s="382">
        <f>P320+P323</f>
        <v>1480</v>
      </c>
      <c r="Q319" s="511"/>
      <c r="R319" s="511"/>
    </row>
    <row r="320" spans="8:18" ht="16.5" hidden="1" thickBot="1">
      <c r="H320" s="87" t="s">
        <v>107</v>
      </c>
      <c r="I320" s="145"/>
      <c r="J320" s="112" t="s">
        <v>82</v>
      </c>
      <c r="K320" s="10" t="s">
        <v>25</v>
      </c>
      <c r="L320" s="10" t="s">
        <v>108</v>
      </c>
      <c r="M320" s="232" t="s">
        <v>27</v>
      </c>
      <c r="N320" s="293">
        <v>524</v>
      </c>
      <c r="O320" s="337">
        <v>801</v>
      </c>
      <c r="P320" s="477">
        <v>888</v>
      </c>
      <c r="Q320" s="511"/>
      <c r="R320" s="511"/>
    </row>
    <row r="321" spans="8:18" ht="16.5" hidden="1" thickBot="1">
      <c r="H321" s="87" t="s">
        <v>109</v>
      </c>
      <c r="I321" s="145"/>
      <c r="J321" s="112" t="s">
        <v>82</v>
      </c>
      <c r="K321" s="10" t="s">
        <v>25</v>
      </c>
      <c r="L321" s="10" t="s">
        <v>110</v>
      </c>
      <c r="M321" s="232" t="s">
        <v>27</v>
      </c>
      <c r="N321" s="293">
        <v>524</v>
      </c>
      <c r="O321" s="337">
        <v>801</v>
      </c>
      <c r="P321" s="477">
        <v>888</v>
      </c>
      <c r="Q321" s="511"/>
      <c r="R321" s="511"/>
    </row>
    <row r="322" spans="8:18" ht="16.5" hidden="1" thickBot="1">
      <c r="H322" s="96" t="s">
        <v>111</v>
      </c>
      <c r="I322" s="166"/>
      <c r="J322" s="120" t="s">
        <v>82</v>
      </c>
      <c r="K322" s="18" t="s">
        <v>25</v>
      </c>
      <c r="L322" s="18" t="s">
        <v>110</v>
      </c>
      <c r="M322" s="260" t="s">
        <v>112</v>
      </c>
      <c r="N322" s="293">
        <v>524</v>
      </c>
      <c r="O322" s="337">
        <f>N322*1.11</f>
        <v>581.6400000000001</v>
      </c>
      <c r="P322" s="477">
        <f>O322*1.108</f>
        <v>644.4571200000001</v>
      </c>
      <c r="Q322" s="511"/>
      <c r="R322" s="511"/>
    </row>
    <row r="323" spans="8:18" ht="16.5" hidden="1" thickBot="1">
      <c r="H323" s="87" t="s">
        <v>109</v>
      </c>
      <c r="I323" s="145"/>
      <c r="J323" s="112" t="s">
        <v>82</v>
      </c>
      <c r="K323" s="10" t="s">
        <v>25</v>
      </c>
      <c r="L323" s="10" t="s">
        <v>117</v>
      </c>
      <c r="M323" s="232" t="s">
        <v>27</v>
      </c>
      <c r="N323" s="293">
        <v>350</v>
      </c>
      <c r="O323" s="337">
        <v>534</v>
      </c>
      <c r="P323" s="477">
        <v>592</v>
      </c>
      <c r="Q323" s="511"/>
      <c r="R323" s="511"/>
    </row>
    <row r="324" spans="8:18" ht="16.5" hidden="1" thickBot="1">
      <c r="H324" s="87" t="s">
        <v>111</v>
      </c>
      <c r="I324" s="145"/>
      <c r="J324" s="112" t="s">
        <v>82</v>
      </c>
      <c r="K324" s="10" t="s">
        <v>25</v>
      </c>
      <c r="L324" s="10" t="s">
        <v>117</v>
      </c>
      <c r="M324" s="232" t="s">
        <v>112</v>
      </c>
      <c r="N324" s="293">
        <v>350</v>
      </c>
      <c r="O324" s="337">
        <f>N324*1.11</f>
        <v>388.50000000000006</v>
      </c>
      <c r="P324" s="477">
        <f>O324*1.108</f>
        <v>430.4580000000001</v>
      </c>
      <c r="Q324" s="511"/>
      <c r="R324" s="511"/>
    </row>
    <row r="325" spans="8:18" ht="16.5" hidden="1" thickBot="1">
      <c r="H325" s="39"/>
      <c r="I325" s="165"/>
      <c r="J325" s="218"/>
      <c r="K325" s="219"/>
      <c r="L325" s="219"/>
      <c r="M325" s="263"/>
      <c r="N325" s="287"/>
      <c r="O325" s="354"/>
      <c r="P325" s="478"/>
      <c r="Q325" s="511"/>
      <c r="R325" s="511"/>
    </row>
    <row r="326" spans="8:18" ht="16.5" hidden="1" thickBot="1">
      <c r="H326" s="39"/>
      <c r="I326" s="165"/>
      <c r="J326" s="218"/>
      <c r="K326" s="219"/>
      <c r="L326" s="219"/>
      <c r="M326" s="263"/>
      <c r="N326" s="287"/>
      <c r="O326" s="354"/>
      <c r="P326" s="478"/>
      <c r="Q326" s="511"/>
      <c r="R326" s="511"/>
    </row>
    <row r="327" spans="8:18" ht="15.75" customHeight="1">
      <c r="H327" s="195" t="s">
        <v>130</v>
      </c>
      <c r="I327" s="192" t="s">
        <v>129</v>
      </c>
      <c r="J327" s="196"/>
      <c r="K327" s="197"/>
      <c r="L327" s="197"/>
      <c r="M327" s="264"/>
      <c r="N327" s="296">
        <f>N329+N387</f>
        <v>135954.90000000002</v>
      </c>
      <c r="O327" s="362">
        <f>O329+O387</f>
        <v>120114.95599999999</v>
      </c>
      <c r="P327" s="524">
        <f>P329+P387</f>
        <v>124346.22844800002</v>
      </c>
      <c r="Q327" s="506">
        <f>Q329+Q387</f>
        <v>145064.00000000003</v>
      </c>
      <c r="R327" s="506">
        <f>R329+R387</f>
        <v>153477.59999999998</v>
      </c>
    </row>
    <row r="328" spans="8:18" ht="13.5" customHeight="1">
      <c r="H328" s="42" t="s">
        <v>131</v>
      </c>
      <c r="I328" s="179"/>
      <c r="J328" s="366"/>
      <c r="K328" s="367"/>
      <c r="L328" s="367"/>
      <c r="M328" s="369"/>
      <c r="N328" s="290"/>
      <c r="O328" s="354"/>
      <c r="P328" s="478"/>
      <c r="Q328" s="511"/>
      <c r="R328" s="511"/>
    </row>
    <row r="329" spans="8:18" ht="15.75">
      <c r="H329" s="86" t="s">
        <v>132</v>
      </c>
      <c r="I329" s="149"/>
      <c r="J329" s="113" t="s">
        <v>138</v>
      </c>
      <c r="K329" s="14" t="s">
        <v>28</v>
      </c>
      <c r="L329" s="14" t="s">
        <v>40</v>
      </c>
      <c r="M329" s="245" t="s">
        <v>27</v>
      </c>
      <c r="N329" s="281">
        <f>N330+N336+N363+N372</f>
        <v>135522.7</v>
      </c>
      <c r="O329" s="330">
        <f>O330+O336+O357+O372</f>
        <v>120090.95599999999</v>
      </c>
      <c r="P329" s="382">
        <f>P330+P336+P357+P372</f>
        <v>124319.22844800002</v>
      </c>
      <c r="Q329" s="503">
        <f>Q330+Q336+Q363+Q372</f>
        <v>144602.80000000002</v>
      </c>
      <c r="R329" s="503">
        <f>R330+R336+R363+R372</f>
        <v>152989.69999999998</v>
      </c>
    </row>
    <row r="330" spans="8:18" ht="15.75">
      <c r="H330" s="86" t="s">
        <v>133</v>
      </c>
      <c r="I330" s="149"/>
      <c r="J330" s="113" t="s">
        <v>138</v>
      </c>
      <c r="K330" s="14" t="s">
        <v>24</v>
      </c>
      <c r="L330" s="14" t="s">
        <v>40</v>
      </c>
      <c r="M330" s="245" t="s">
        <v>27</v>
      </c>
      <c r="N330" s="281">
        <v>25860.5</v>
      </c>
      <c r="O330" s="337">
        <v>24552.3</v>
      </c>
      <c r="P330" s="477">
        <v>25572.5</v>
      </c>
      <c r="Q330" s="517">
        <v>27593.2</v>
      </c>
      <c r="R330" s="517">
        <v>29193.6</v>
      </c>
    </row>
    <row r="331" spans="8:18" ht="15.75">
      <c r="H331" s="87" t="s">
        <v>134</v>
      </c>
      <c r="I331" s="145"/>
      <c r="J331" s="112" t="s">
        <v>138</v>
      </c>
      <c r="K331" s="10" t="s">
        <v>24</v>
      </c>
      <c r="L331" s="10" t="s">
        <v>135</v>
      </c>
      <c r="M331" s="232" t="s">
        <v>27</v>
      </c>
      <c r="N331" s="293">
        <v>25860.5</v>
      </c>
      <c r="O331" s="337">
        <v>24552.3</v>
      </c>
      <c r="P331" s="477">
        <v>25572.5</v>
      </c>
      <c r="Q331" s="515">
        <v>27593.2</v>
      </c>
      <c r="R331" s="515">
        <v>29193.6</v>
      </c>
    </row>
    <row r="332" spans="8:18" ht="15.75">
      <c r="H332" s="87" t="s">
        <v>72</v>
      </c>
      <c r="I332" s="145"/>
      <c r="J332" s="112" t="s">
        <v>138</v>
      </c>
      <c r="K332" s="10" t="s">
        <v>24</v>
      </c>
      <c r="L332" s="10" t="s">
        <v>136</v>
      </c>
      <c r="M332" s="232" t="s">
        <v>27</v>
      </c>
      <c r="N332" s="293">
        <v>25860.5</v>
      </c>
      <c r="O332" s="337">
        <v>24552.3</v>
      </c>
      <c r="P332" s="477">
        <v>25572.5</v>
      </c>
      <c r="Q332" s="515">
        <v>27593.2</v>
      </c>
      <c r="R332" s="515">
        <v>29193.6</v>
      </c>
    </row>
    <row r="333" spans="8:18" ht="15.75">
      <c r="H333" s="87" t="s">
        <v>74</v>
      </c>
      <c r="I333" s="145"/>
      <c r="J333" s="112" t="s">
        <v>138</v>
      </c>
      <c r="K333" s="10" t="s">
        <v>24</v>
      </c>
      <c r="L333" s="10" t="s">
        <v>136</v>
      </c>
      <c r="M333" s="232" t="s">
        <v>36</v>
      </c>
      <c r="N333" s="293">
        <v>25860.5</v>
      </c>
      <c r="O333" s="337">
        <f>O334+O335</f>
        <v>24552.311</v>
      </c>
      <c r="P333" s="477">
        <f>P334+P335</f>
        <v>25572.501788</v>
      </c>
      <c r="Q333" s="515">
        <f>N333*106.7%</f>
        <v>27593.1535</v>
      </c>
      <c r="R333" s="454">
        <f>Q333*105.8%</f>
        <v>29193.556403000002</v>
      </c>
    </row>
    <row r="334" spans="8:18" ht="0.75" customHeight="1" hidden="1">
      <c r="H334" s="87" t="s">
        <v>240</v>
      </c>
      <c r="I334" s="145"/>
      <c r="J334" s="112"/>
      <c r="K334" s="10"/>
      <c r="L334" s="10"/>
      <c r="M334" s="232"/>
      <c r="N334" s="293">
        <v>15106.1</v>
      </c>
      <c r="O334" s="337">
        <v>15106.1</v>
      </c>
      <c r="P334" s="477">
        <v>15106.1</v>
      </c>
      <c r="Q334" s="511"/>
      <c r="R334" s="511"/>
    </row>
    <row r="335" spans="8:18" ht="15.75" hidden="1">
      <c r="H335" s="87" t="s">
        <v>241</v>
      </c>
      <c r="I335" s="145"/>
      <c r="J335" s="112"/>
      <c r="K335" s="10"/>
      <c r="L335" s="10"/>
      <c r="M335" s="232"/>
      <c r="N335" s="293">
        <v>8510.1</v>
      </c>
      <c r="O335" s="337">
        <f>N335*1.11</f>
        <v>9446.211000000001</v>
      </c>
      <c r="P335" s="477">
        <f>O335*1.108</f>
        <v>10466.401788000003</v>
      </c>
      <c r="Q335" s="511"/>
      <c r="R335" s="511"/>
    </row>
    <row r="336" spans="8:18" ht="15.75">
      <c r="H336" s="86" t="s">
        <v>137</v>
      </c>
      <c r="I336" s="149"/>
      <c r="J336" s="113" t="s">
        <v>138</v>
      </c>
      <c r="K336" s="14" t="s">
        <v>29</v>
      </c>
      <c r="L336" s="14" t="s">
        <v>40</v>
      </c>
      <c r="M336" s="245" t="s">
        <v>27</v>
      </c>
      <c r="N336" s="281">
        <f>N337+N339+N344+N349+N354</f>
        <v>96253.7</v>
      </c>
      <c r="O336" s="330">
        <f>O337+O339+O344+O349+O354</f>
        <v>84091.756</v>
      </c>
      <c r="P336" s="382">
        <f>P337+P339+P344+P349+P354</f>
        <v>87116.42844800002</v>
      </c>
      <c r="Q336" s="503">
        <f>Q337+Q339+Q344+Q349+Q354</f>
        <v>102702.7</v>
      </c>
      <c r="R336" s="503">
        <f>R337+R339+R344+R349+R354</f>
        <v>108659.4</v>
      </c>
    </row>
    <row r="337" spans="8:18" ht="0.75" customHeight="1" hidden="1">
      <c r="H337" s="207"/>
      <c r="I337" s="167"/>
      <c r="J337" s="47"/>
      <c r="K337" s="47"/>
      <c r="L337" s="64"/>
      <c r="M337" s="66"/>
      <c r="N337" s="390"/>
      <c r="O337" s="354"/>
      <c r="P337" s="478"/>
      <c r="Q337" s="511"/>
      <c r="R337" s="511"/>
    </row>
    <row r="338" spans="8:18" ht="15.75" hidden="1">
      <c r="H338" s="213"/>
      <c r="I338" s="157"/>
      <c r="J338" s="47"/>
      <c r="K338" s="47"/>
      <c r="L338" s="64"/>
      <c r="M338" s="66"/>
      <c r="N338" s="390"/>
      <c r="O338" s="354"/>
      <c r="P338" s="478"/>
      <c r="Q338" s="511"/>
      <c r="R338" s="511"/>
    </row>
    <row r="339" spans="8:18" ht="26.25">
      <c r="H339" s="87" t="s">
        <v>139</v>
      </c>
      <c r="I339" s="145"/>
      <c r="J339" s="112" t="s">
        <v>138</v>
      </c>
      <c r="K339" s="10" t="s">
        <v>29</v>
      </c>
      <c r="L339" s="10" t="s">
        <v>140</v>
      </c>
      <c r="M339" s="232" t="s">
        <v>27</v>
      </c>
      <c r="N339" s="293">
        <v>80680.9</v>
      </c>
      <c r="O339" s="337">
        <v>67672.7</v>
      </c>
      <c r="P339" s="477">
        <v>69409.1</v>
      </c>
      <c r="Q339" s="515">
        <v>86086.5</v>
      </c>
      <c r="R339" s="515">
        <v>91079.5</v>
      </c>
    </row>
    <row r="340" spans="8:18" ht="15.75">
      <c r="H340" s="87" t="s">
        <v>72</v>
      </c>
      <c r="I340" s="145"/>
      <c r="J340" s="112" t="s">
        <v>138</v>
      </c>
      <c r="K340" s="10" t="s">
        <v>29</v>
      </c>
      <c r="L340" s="10" t="s">
        <v>141</v>
      </c>
      <c r="M340" s="232" t="s">
        <v>27</v>
      </c>
      <c r="N340" s="293">
        <v>80680.9</v>
      </c>
      <c r="O340" s="337">
        <v>67672.7</v>
      </c>
      <c r="P340" s="477">
        <v>69409.1</v>
      </c>
      <c r="Q340" s="515">
        <v>86086.5</v>
      </c>
      <c r="R340" s="515">
        <v>91079.5</v>
      </c>
    </row>
    <row r="341" spans="8:18" ht="15.75">
      <c r="H341" s="87" t="s">
        <v>74</v>
      </c>
      <c r="I341" s="145"/>
      <c r="J341" s="112" t="s">
        <v>138</v>
      </c>
      <c r="K341" s="10" t="s">
        <v>29</v>
      </c>
      <c r="L341" s="10" t="s">
        <v>141</v>
      </c>
      <c r="M341" s="232" t="s">
        <v>36</v>
      </c>
      <c r="N341" s="293">
        <v>80680.9</v>
      </c>
      <c r="O341" s="337">
        <f>O342+O343</f>
        <v>51595.5</v>
      </c>
      <c r="P341" s="477">
        <f>P342+P343</f>
        <v>51595.5</v>
      </c>
      <c r="Q341" s="515">
        <f>N341*106.7%</f>
        <v>86086.52029999999</v>
      </c>
      <c r="R341" s="454">
        <f>Q341*105.8%</f>
        <v>91079.5384774</v>
      </c>
    </row>
    <row r="342" spans="8:18" ht="15.75" hidden="1">
      <c r="H342" s="87" t="s">
        <v>240</v>
      </c>
      <c r="I342" s="145"/>
      <c r="J342" s="112"/>
      <c r="K342" s="10"/>
      <c r="L342" s="10"/>
      <c r="M342" s="232"/>
      <c r="N342" s="293"/>
      <c r="O342" s="337">
        <v>51595.5</v>
      </c>
      <c r="P342" s="477">
        <v>51595.5</v>
      </c>
      <c r="Q342" s="516"/>
      <c r="R342" s="516"/>
    </row>
    <row r="343" spans="8:18" ht="0.75" customHeight="1" hidden="1">
      <c r="H343" s="87" t="s">
        <v>241</v>
      </c>
      <c r="I343" s="145"/>
      <c r="J343" s="112"/>
      <c r="K343" s="10"/>
      <c r="L343" s="10"/>
      <c r="M343" s="232"/>
      <c r="N343" s="293"/>
      <c r="O343" s="337">
        <f>N343*1.11</f>
        <v>0</v>
      </c>
      <c r="P343" s="477">
        <f>O343*1.108</f>
        <v>0</v>
      </c>
      <c r="Q343" s="516"/>
      <c r="R343" s="516"/>
    </row>
    <row r="344" spans="8:18" ht="15.75">
      <c r="H344" s="87" t="s">
        <v>142</v>
      </c>
      <c r="I344" s="145"/>
      <c r="J344" s="112" t="s">
        <v>138</v>
      </c>
      <c r="K344" s="10" t="s">
        <v>29</v>
      </c>
      <c r="L344" s="10" t="s">
        <v>143</v>
      </c>
      <c r="M344" s="232" t="s">
        <v>27</v>
      </c>
      <c r="N344" s="293">
        <v>5743.2</v>
      </c>
      <c r="O344" s="337">
        <v>5508.2</v>
      </c>
      <c r="P344" s="477">
        <v>5618.1</v>
      </c>
      <c r="Q344" s="515">
        <v>6128</v>
      </c>
      <c r="R344" s="515">
        <v>6483.4</v>
      </c>
    </row>
    <row r="345" spans="8:18" ht="15.75">
      <c r="H345" s="87" t="s">
        <v>72</v>
      </c>
      <c r="I345" s="145"/>
      <c r="J345" s="112" t="s">
        <v>138</v>
      </c>
      <c r="K345" s="10" t="s">
        <v>29</v>
      </c>
      <c r="L345" s="10" t="s">
        <v>144</v>
      </c>
      <c r="M345" s="232" t="s">
        <v>27</v>
      </c>
      <c r="N345" s="293">
        <v>5743.2</v>
      </c>
      <c r="O345" s="337">
        <v>5508.2</v>
      </c>
      <c r="P345" s="477">
        <v>5618.1</v>
      </c>
      <c r="Q345" s="515">
        <v>6128</v>
      </c>
      <c r="R345" s="515">
        <v>6483.4</v>
      </c>
    </row>
    <row r="346" spans="8:18" ht="14.25" customHeight="1">
      <c r="H346" s="87" t="s">
        <v>74</v>
      </c>
      <c r="I346" s="145"/>
      <c r="J346" s="112" t="s">
        <v>138</v>
      </c>
      <c r="K346" s="10" t="s">
        <v>29</v>
      </c>
      <c r="L346" s="10" t="s">
        <v>144</v>
      </c>
      <c r="M346" s="232" t="s">
        <v>36</v>
      </c>
      <c r="N346" s="293">
        <v>5743.2</v>
      </c>
      <c r="O346" s="337">
        <f>O347+O348</f>
        <v>4490.8</v>
      </c>
      <c r="P346" s="477">
        <f>P347+P348</f>
        <v>4490.8</v>
      </c>
      <c r="Q346" s="515">
        <f>N346*106.7%</f>
        <v>6127.9944</v>
      </c>
      <c r="R346" s="454">
        <f>Q346*105.8%</f>
        <v>6483.4180752</v>
      </c>
    </row>
    <row r="347" spans="8:18" ht="0.75" customHeight="1" hidden="1">
      <c r="H347" s="87" t="s">
        <v>240</v>
      </c>
      <c r="I347" s="145"/>
      <c r="J347" s="112"/>
      <c r="K347" s="10"/>
      <c r="L347" s="10"/>
      <c r="M347" s="232"/>
      <c r="N347" s="293"/>
      <c r="O347" s="337">
        <v>4490.8</v>
      </c>
      <c r="P347" s="477">
        <v>4490.8</v>
      </c>
      <c r="Q347" s="516"/>
      <c r="R347" s="516"/>
    </row>
    <row r="348" spans="8:18" ht="0.75" customHeight="1" hidden="1">
      <c r="H348" s="87" t="s">
        <v>241</v>
      </c>
      <c r="I348" s="145"/>
      <c r="J348" s="112"/>
      <c r="K348" s="10"/>
      <c r="L348" s="10"/>
      <c r="M348" s="232"/>
      <c r="N348" s="293"/>
      <c r="O348" s="337">
        <f aca="true" t="shared" si="0" ref="O348:O353">N348*1.11</f>
        <v>0</v>
      </c>
      <c r="P348" s="477">
        <f aca="true" t="shared" si="1" ref="P348:P353">O348*1.108</f>
        <v>0</v>
      </c>
      <c r="Q348" s="516"/>
      <c r="R348" s="516"/>
    </row>
    <row r="349" spans="8:18" ht="15.75">
      <c r="H349" s="87" t="s">
        <v>145</v>
      </c>
      <c r="I349" s="145"/>
      <c r="J349" s="112" t="s">
        <v>138</v>
      </c>
      <c r="K349" s="10" t="s">
        <v>29</v>
      </c>
      <c r="L349" s="17" t="s">
        <v>146</v>
      </c>
      <c r="M349" s="232" t="s">
        <v>27</v>
      </c>
      <c r="N349" s="293">
        <v>9829.6</v>
      </c>
      <c r="O349" s="337">
        <f t="shared" si="0"/>
        <v>10910.856000000002</v>
      </c>
      <c r="P349" s="477">
        <f t="shared" si="1"/>
        <v>12089.228448000003</v>
      </c>
      <c r="Q349" s="516">
        <v>10488.2</v>
      </c>
      <c r="R349" s="516">
        <v>11096.5</v>
      </c>
    </row>
    <row r="350" spans="8:18" ht="15.75">
      <c r="H350" s="87" t="s">
        <v>72</v>
      </c>
      <c r="I350" s="145"/>
      <c r="J350" s="112" t="s">
        <v>138</v>
      </c>
      <c r="K350" s="10" t="s">
        <v>29</v>
      </c>
      <c r="L350" s="10" t="s">
        <v>322</v>
      </c>
      <c r="M350" s="232" t="s">
        <v>27</v>
      </c>
      <c r="N350" s="293">
        <v>9829.6</v>
      </c>
      <c r="O350" s="337">
        <f t="shared" si="0"/>
        <v>10910.856000000002</v>
      </c>
      <c r="P350" s="477">
        <f t="shared" si="1"/>
        <v>12089.228448000003</v>
      </c>
      <c r="Q350" s="516">
        <v>10488.2</v>
      </c>
      <c r="R350" s="516">
        <v>11096.5</v>
      </c>
    </row>
    <row r="351" spans="8:18" ht="15" customHeight="1">
      <c r="H351" s="87" t="s">
        <v>74</v>
      </c>
      <c r="I351" s="145"/>
      <c r="J351" s="112" t="s">
        <v>138</v>
      </c>
      <c r="K351" s="10" t="s">
        <v>29</v>
      </c>
      <c r="L351" s="10" t="s">
        <v>321</v>
      </c>
      <c r="M351" s="232" t="s">
        <v>27</v>
      </c>
      <c r="N351" s="293">
        <v>9829.6</v>
      </c>
      <c r="O351" s="337">
        <f t="shared" si="0"/>
        <v>10910.856000000002</v>
      </c>
      <c r="P351" s="477">
        <f t="shared" si="1"/>
        <v>12089.228448000003</v>
      </c>
      <c r="Q351" s="515">
        <f>N351*106.7%</f>
        <v>10488.1832</v>
      </c>
      <c r="R351" s="454">
        <f>Q351*105.8%</f>
        <v>11096.4978256</v>
      </c>
    </row>
    <row r="352" spans="8:18" ht="15.75" hidden="1">
      <c r="H352" s="87" t="s">
        <v>240</v>
      </c>
      <c r="I352" s="145"/>
      <c r="J352" s="112"/>
      <c r="K352" s="10"/>
      <c r="L352" s="10"/>
      <c r="M352" s="232"/>
      <c r="N352" s="293">
        <v>8911</v>
      </c>
      <c r="O352" s="337">
        <f t="shared" si="0"/>
        <v>9891.210000000001</v>
      </c>
      <c r="P352" s="477">
        <f t="shared" si="1"/>
        <v>10959.460680000002</v>
      </c>
      <c r="Q352" s="511"/>
      <c r="R352" s="511"/>
    </row>
    <row r="353" spans="8:18" ht="15.75" hidden="1">
      <c r="H353" s="87" t="s">
        <v>241</v>
      </c>
      <c r="I353" s="145"/>
      <c r="J353" s="112"/>
      <c r="K353" s="10"/>
      <c r="L353" s="10"/>
      <c r="M353" s="232"/>
      <c r="N353" s="293"/>
      <c r="O353" s="337">
        <f t="shared" si="0"/>
        <v>0</v>
      </c>
      <c r="P353" s="477">
        <f t="shared" si="1"/>
        <v>0</v>
      </c>
      <c r="Q353" s="511"/>
      <c r="R353" s="511"/>
    </row>
    <row r="354" spans="8:18" ht="15.75" hidden="1">
      <c r="H354" s="87" t="s">
        <v>147</v>
      </c>
      <c r="I354" s="145"/>
      <c r="J354" s="112" t="s">
        <v>138</v>
      </c>
      <c r="K354" s="10" t="s">
        <v>29</v>
      </c>
      <c r="L354" s="10" t="s">
        <v>148</v>
      </c>
      <c r="M354" s="232" t="s">
        <v>27</v>
      </c>
      <c r="N354" s="293"/>
      <c r="O354" s="337"/>
      <c r="P354" s="477"/>
      <c r="Q354" s="511"/>
      <c r="R354" s="511"/>
    </row>
    <row r="355" spans="8:18" ht="14.25" customHeight="1" hidden="1">
      <c r="H355" s="97" t="s">
        <v>206</v>
      </c>
      <c r="I355" s="165"/>
      <c r="J355" s="112" t="s">
        <v>138</v>
      </c>
      <c r="K355" s="10" t="s">
        <v>29</v>
      </c>
      <c r="L355" s="10" t="s">
        <v>149</v>
      </c>
      <c r="M355" s="232" t="s">
        <v>27</v>
      </c>
      <c r="N355" s="293"/>
      <c r="O355" s="337"/>
      <c r="P355" s="477"/>
      <c r="Q355" s="511"/>
      <c r="R355" s="511"/>
    </row>
    <row r="356" spans="8:18" ht="15.75" hidden="1">
      <c r="H356" s="87" t="s">
        <v>74</v>
      </c>
      <c r="I356" s="145"/>
      <c r="J356" s="112" t="s">
        <v>138</v>
      </c>
      <c r="K356" s="10" t="s">
        <v>29</v>
      </c>
      <c r="L356" s="10" t="s">
        <v>149</v>
      </c>
      <c r="M356" s="232" t="s">
        <v>27</v>
      </c>
      <c r="N356" s="293"/>
      <c r="O356" s="381"/>
      <c r="P356" s="477"/>
      <c r="Q356" s="511"/>
      <c r="R356" s="511"/>
    </row>
    <row r="357" spans="8:18" ht="15.75" hidden="1">
      <c r="H357" s="86" t="s">
        <v>218</v>
      </c>
      <c r="I357" s="145"/>
      <c r="J357" s="113" t="s">
        <v>138</v>
      </c>
      <c r="K357" s="14" t="s">
        <v>138</v>
      </c>
      <c r="L357" s="14" t="s">
        <v>26</v>
      </c>
      <c r="M357" s="245" t="s">
        <v>27</v>
      </c>
      <c r="N357" s="281"/>
      <c r="O357" s="382">
        <f>O358+O360</f>
        <v>222</v>
      </c>
      <c r="P357" s="323">
        <f>P358+P360</f>
        <v>246</v>
      </c>
      <c r="Q357" s="511"/>
      <c r="R357" s="511"/>
    </row>
    <row r="358" spans="8:18" ht="15.75" hidden="1">
      <c r="H358" s="460" t="s">
        <v>279</v>
      </c>
      <c r="I358" s="422"/>
      <c r="J358" s="69" t="s">
        <v>138</v>
      </c>
      <c r="K358" s="47" t="s">
        <v>138</v>
      </c>
      <c r="L358" s="47" t="s">
        <v>280</v>
      </c>
      <c r="M358" s="66" t="s">
        <v>27</v>
      </c>
      <c r="N358" s="157"/>
      <c r="O358" s="330">
        <v>222</v>
      </c>
      <c r="P358" s="382">
        <v>246</v>
      </c>
      <c r="Q358" s="511"/>
      <c r="R358" s="511"/>
    </row>
    <row r="359" spans="8:18" ht="15.75" hidden="1">
      <c r="H359" s="461" t="s">
        <v>74</v>
      </c>
      <c r="I359" s="423"/>
      <c r="J359" s="69" t="s">
        <v>138</v>
      </c>
      <c r="K359" s="47" t="s">
        <v>138</v>
      </c>
      <c r="L359" s="47" t="s">
        <v>280</v>
      </c>
      <c r="M359" s="255" t="s">
        <v>36</v>
      </c>
      <c r="N359" s="156"/>
      <c r="O359" s="337">
        <f>N359*1.11</f>
        <v>0</v>
      </c>
      <c r="P359" s="477">
        <f>O359*1.108</f>
        <v>0</v>
      </c>
      <c r="Q359" s="511"/>
      <c r="R359" s="511"/>
    </row>
    <row r="360" spans="8:18" ht="14.25" customHeight="1" hidden="1">
      <c r="H360" s="94" t="s">
        <v>233</v>
      </c>
      <c r="I360" s="168"/>
      <c r="J360" s="49" t="s">
        <v>138</v>
      </c>
      <c r="K360" s="49" t="s">
        <v>138</v>
      </c>
      <c r="L360" s="48" t="s">
        <v>176</v>
      </c>
      <c r="M360" s="229" t="s">
        <v>34</v>
      </c>
      <c r="N360" s="293"/>
      <c r="O360" s="337">
        <f>N360*1.11</f>
        <v>0</v>
      </c>
      <c r="P360" s="477">
        <f>O360*1.108</f>
        <v>0</v>
      </c>
      <c r="Q360" s="511"/>
      <c r="R360" s="511"/>
    </row>
    <row r="361" spans="8:18" ht="15.75" hidden="1">
      <c r="H361" s="39"/>
      <c r="I361" s="168"/>
      <c r="J361" s="49"/>
      <c r="K361" s="49"/>
      <c r="L361" s="48"/>
      <c r="M361" s="229"/>
      <c r="N361" s="293"/>
      <c r="O361" s="337"/>
      <c r="P361" s="477"/>
      <c r="Q361" s="511"/>
      <c r="R361" s="511"/>
    </row>
    <row r="362" spans="8:18" ht="15.75" hidden="1">
      <c r="H362" s="39"/>
      <c r="I362" s="168"/>
      <c r="J362" s="49"/>
      <c r="K362" s="49"/>
      <c r="L362" s="48"/>
      <c r="M362" s="229"/>
      <c r="N362" s="293"/>
      <c r="O362" s="337"/>
      <c r="P362" s="477"/>
      <c r="Q362" s="511"/>
      <c r="R362" s="511"/>
    </row>
    <row r="363" spans="8:18" ht="15.75">
      <c r="H363" s="79" t="s">
        <v>218</v>
      </c>
      <c r="I363" s="168"/>
      <c r="J363" s="416" t="s">
        <v>138</v>
      </c>
      <c r="K363" s="416" t="s">
        <v>138</v>
      </c>
      <c r="L363" s="73" t="s">
        <v>26</v>
      </c>
      <c r="M363" s="327" t="s">
        <v>27</v>
      </c>
      <c r="N363" s="281">
        <f>N364+N367+N369</f>
        <v>1271</v>
      </c>
      <c r="O363" s="337"/>
      <c r="P363" s="477"/>
      <c r="Q363" s="503">
        <f>Q364+Q367+Q369</f>
        <v>1356.2</v>
      </c>
      <c r="R363" s="503">
        <f>R364+R367+R369</f>
        <v>1434.8999999999999</v>
      </c>
    </row>
    <row r="364" spans="8:18" ht="30">
      <c r="H364" s="92" t="s">
        <v>290</v>
      </c>
      <c r="I364" s="430"/>
      <c r="J364" s="49" t="s">
        <v>138</v>
      </c>
      <c r="K364" s="48" t="s">
        <v>138</v>
      </c>
      <c r="L364" s="48" t="s">
        <v>291</v>
      </c>
      <c r="M364" s="229" t="s">
        <v>27</v>
      </c>
      <c r="N364" s="293">
        <v>186</v>
      </c>
      <c r="O364" s="337"/>
      <c r="P364" s="477"/>
      <c r="Q364" s="516">
        <v>198.5</v>
      </c>
      <c r="R364" s="516">
        <v>210</v>
      </c>
    </row>
    <row r="365" spans="8:18" ht="15.75">
      <c r="H365" s="93" t="s">
        <v>279</v>
      </c>
      <c r="I365" s="430"/>
      <c r="J365" s="49" t="s">
        <v>138</v>
      </c>
      <c r="K365" s="48" t="s">
        <v>138</v>
      </c>
      <c r="L365" s="48" t="s">
        <v>293</v>
      </c>
      <c r="M365" s="270" t="s">
        <v>27</v>
      </c>
      <c r="N365" s="293">
        <v>186</v>
      </c>
      <c r="O365" s="337"/>
      <c r="P365" s="477"/>
      <c r="Q365" s="516">
        <v>198.5</v>
      </c>
      <c r="R365" s="516">
        <v>210</v>
      </c>
    </row>
    <row r="366" spans="8:18" ht="15.75">
      <c r="H366" s="92" t="s">
        <v>74</v>
      </c>
      <c r="I366" s="430"/>
      <c r="J366" s="49" t="s">
        <v>138</v>
      </c>
      <c r="K366" s="48" t="s">
        <v>138</v>
      </c>
      <c r="L366" s="48" t="s">
        <v>293</v>
      </c>
      <c r="M366" s="229" t="s">
        <v>36</v>
      </c>
      <c r="N366" s="293">
        <v>186</v>
      </c>
      <c r="O366" s="337"/>
      <c r="P366" s="477"/>
      <c r="Q366" s="515">
        <f>N366*106.7%</f>
        <v>198.462</v>
      </c>
      <c r="R366" s="454">
        <f>Q366*105.8%</f>
        <v>209.972796</v>
      </c>
    </row>
    <row r="367" spans="8:18" ht="15.75">
      <c r="H367" s="93" t="s">
        <v>279</v>
      </c>
      <c r="I367" s="168"/>
      <c r="J367" s="49" t="s">
        <v>138</v>
      </c>
      <c r="K367" s="48" t="s">
        <v>138</v>
      </c>
      <c r="L367" s="48" t="s">
        <v>294</v>
      </c>
      <c r="M367" s="270" t="s">
        <v>27</v>
      </c>
      <c r="N367" s="293">
        <v>885</v>
      </c>
      <c r="O367" s="337"/>
      <c r="P367" s="477"/>
      <c r="Q367" s="516">
        <v>944.3</v>
      </c>
      <c r="R367" s="516">
        <v>999.1</v>
      </c>
    </row>
    <row r="368" spans="8:18" ht="15.75">
      <c r="H368" s="546" t="s">
        <v>74</v>
      </c>
      <c r="I368" s="430"/>
      <c r="J368" s="49" t="s">
        <v>138</v>
      </c>
      <c r="K368" s="48" t="s">
        <v>138</v>
      </c>
      <c r="L368" s="48" t="s">
        <v>294</v>
      </c>
      <c r="M368" s="229" t="s">
        <v>36</v>
      </c>
      <c r="N368" s="293">
        <v>885</v>
      </c>
      <c r="O368" s="337"/>
      <c r="P368" s="477"/>
      <c r="Q368" s="515">
        <f>N368*106.7%</f>
        <v>944.295</v>
      </c>
      <c r="R368" s="454">
        <f>Q368*105.8%</f>
        <v>999.06411</v>
      </c>
    </row>
    <row r="369" spans="8:18" ht="15.75">
      <c r="H369" s="93" t="s">
        <v>279</v>
      </c>
      <c r="I369" s="430"/>
      <c r="J369" s="49" t="s">
        <v>138</v>
      </c>
      <c r="K369" s="48" t="s">
        <v>138</v>
      </c>
      <c r="L369" s="48" t="s">
        <v>295</v>
      </c>
      <c r="M369" s="229" t="s">
        <v>27</v>
      </c>
      <c r="N369" s="293">
        <v>200</v>
      </c>
      <c r="O369" s="337"/>
      <c r="P369" s="477"/>
      <c r="Q369" s="516">
        <v>213.4</v>
      </c>
      <c r="R369" s="516">
        <v>225.8</v>
      </c>
    </row>
    <row r="370" spans="8:18" ht="15" customHeight="1">
      <c r="H370" s="546" t="s">
        <v>74</v>
      </c>
      <c r="I370" s="430"/>
      <c r="J370" s="49" t="s">
        <v>138</v>
      </c>
      <c r="K370" s="48" t="s">
        <v>138</v>
      </c>
      <c r="L370" s="48" t="s">
        <v>295</v>
      </c>
      <c r="M370" s="229" t="s">
        <v>36</v>
      </c>
      <c r="N370" s="293">
        <v>200</v>
      </c>
      <c r="O370" s="337"/>
      <c r="P370" s="477"/>
      <c r="Q370" s="515">
        <f>N370*106.7%</f>
        <v>213.39999999999998</v>
      </c>
      <c r="R370" s="454">
        <f>Q370*105.8%</f>
        <v>225.7772</v>
      </c>
    </row>
    <row r="371" spans="8:18" ht="15.75" hidden="1">
      <c r="H371" s="44"/>
      <c r="I371" s="430"/>
      <c r="J371" s="49"/>
      <c r="K371" s="48"/>
      <c r="L371" s="48"/>
      <c r="M371" s="229"/>
      <c r="N371" s="293"/>
      <c r="O371" s="337"/>
      <c r="P371" s="477"/>
      <c r="Q371" s="511"/>
      <c r="R371" s="511"/>
    </row>
    <row r="372" spans="8:18" ht="15.75">
      <c r="H372" s="86" t="s">
        <v>150</v>
      </c>
      <c r="I372" s="149"/>
      <c r="J372" s="113" t="s">
        <v>138</v>
      </c>
      <c r="K372" s="14" t="s">
        <v>37</v>
      </c>
      <c r="L372" s="14" t="s">
        <v>40</v>
      </c>
      <c r="M372" s="245" t="s">
        <v>27</v>
      </c>
      <c r="N372" s="281">
        <f>N373+N378</f>
        <v>12137.5</v>
      </c>
      <c r="O372" s="330">
        <f>O373+O378</f>
        <v>11224.9</v>
      </c>
      <c r="P372" s="382">
        <f>P373+P378</f>
        <v>11384.3</v>
      </c>
      <c r="Q372" s="503">
        <f>Q373+Q378</f>
        <v>12950.7</v>
      </c>
      <c r="R372" s="503">
        <f>R373+R378</f>
        <v>13701.8</v>
      </c>
    </row>
    <row r="373" spans="8:18" ht="39">
      <c r="H373" s="87" t="s">
        <v>151</v>
      </c>
      <c r="I373" s="144"/>
      <c r="J373" s="112" t="s">
        <v>138</v>
      </c>
      <c r="K373" s="10" t="s">
        <v>37</v>
      </c>
      <c r="L373" s="10" t="s">
        <v>152</v>
      </c>
      <c r="M373" s="232" t="s">
        <v>27</v>
      </c>
      <c r="N373" s="293">
        <v>3527.4</v>
      </c>
      <c r="O373" s="337">
        <v>2618.6</v>
      </c>
      <c r="P373" s="477">
        <v>2633.5</v>
      </c>
      <c r="Q373" s="516">
        <v>3763.7</v>
      </c>
      <c r="R373" s="515">
        <v>3982</v>
      </c>
    </row>
    <row r="374" spans="8:18" ht="15.75">
      <c r="H374" s="87" t="s">
        <v>153</v>
      </c>
      <c r="I374" s="145"/>
      <c r="J374" s="112" t="s">
        <v>138</v>
      </c>
      <c r="K374" s="10" t="s">
        <v>37</v>
      </c>
      <c r="L374" s="10" t="s">
        <v>154</v>
      </c>
      <c r="M374" s="232" t="s">
        <v>27</v>
      </c>
      <c r="N374" s="293">
        <v>3527.4</v>
      </c>
      <c r="O374" s="337">
        <v>2618.6</v>
      </c>
      <c r="P374" s="477"/>
      <c r="Q374" s="516">
        <v>3763.7</v>
      </c>
      <c r="R374" s="515">
        <v>3982</v>
      </c>
    </row>
    <row r="375" spans="8:18" ht="15.75">
      <c r="H375" s="87" t="s">
        <v>19</v>
      </c>
      <c r="I375" s="144"/>
      <c r="J375" s="112" t="s">
        <v>138</v>
      </c>
      <c r="K375" s="10" t="s">
        <v>37</v>
      </c>
      <c r="L375" s="10" t="s">
        <v>154</v>
      </c>
      <c r="M375" s="232">
        <v>500</v>
      </c>
      <c r="N375" s="293">
        <v>3527.4</v>
      </c>
      <c r="O375" s="337">
        <f>O376+O377</f>
        <v>2618.64</v>
      </c>
      <c r="P375" s="477">
        <f>P376+P377</f>
        <v>2633.50512</v>
      </c>
      <c r="Q375" s="515">
        <f>N375*106.7%</f>
        <v>3763.7358</v>
      </c>
      <c r="R375" s="454">
        <f>Q375*105.8%</f>
        <v>3982.0324764</v>
      </c>
    </row>
    <row r="376" spans="8:18" ht="15.75" hidden="1">
      <c r="H376" s="87" t="s">
        <v>240</v>
      </c>
      <c r="I376" s="144"/>
      <c r="J376" s="112"/>
      <c r="K376" s="10"/>
      <c r="L376" s="10"/>
      <c r="M376" s="232"/>
      <c r="N376" s="293">
        <v>2481</v>
      </c>
      <c r="O376" s="337">
        <v>2481</v>
      </c>
      <c r="P376" s="477">
        <v>2481</v>
      </c>
      <c r="Q376" s="516"/>
      <c r="R376" s="516"/>
    </row>
    <row r="377" spans="8:18" ht="15.75" hidden="1">
      <c r="H377" s="87" t="s">
        <v>241</v>
      </c>
      <c r="I377" s="144"/>
      <c r="J377" s="112"/>
      <c r="K377" s="10"/>
      <c r="L377" s="10"/>
      <c r="M377" s="232"/>
      <c r="N377" s="293">
        <v>124</v>
      </c>
      <c r="O377" s="337">
        <f>N377*1.11</f>
        <v>137.64000000000001</v>
      </c>
      <c r="P377" s="477">
        <f>O377*1.108</f>
        <v>152.50512000000003</v>
      </c>
      <c r="Q377" s="516"/>
      <c r="R377" s="516"/>
    </row>
    <row r="378" spans="8:18" ht="51.75">
      <c r="H378" s="87" t="s">
        <v>89</v>
      </c>
      <c r="I378" s="145"/>
      <c r="J378" s="112" t="s">
        <v>138</v>
      </c>
      <c r="K378" s="10" t="s">
        <v>37</v>
      </c>
      <c r="L378" s="10" t="s">
        <v>90</v>
      </c>
      <c r="M378" s="232" t="s">
        <v>27</v>
      </c>
      <c r="N378" s="293">
        <v>8610.1</v>
      </c>
      <c r="O378" s="337">
        <v>8606.3</v>
      </c>
      <c r="P378" s="477">
        <v>8750.8</v>
      </c>
      <c r="Q378" s="515">
        <v>9187</v>
      </c>
      <c r="R378" s="515">
        <v>9719.8</v>
      </c>
    </row>
    <row r="379" spans="8:18" ht="15.75">
      <c r="H379" s="87" t="s">
        <v>72</v>
      </c>
      <c r="I379" s="145"/>
      <c r="J379" s="112" t="s">
        <v>138</v>
      </c>
      <c r="K379" s="10" t="s">
        <v>37</v>
      </c>
      <c r="L379" s="10" t="s">
        <v>91</v>
      </c>
      <c r="M379" s="232" t="s">
        <v>27</v>
      </c>
      <c r="N379" s="293">
        <v>8610.1</v>
      </c>
      <c r="O379" s="337">
        <v>8606.3</v>
      </c>
      <c r="P379" s="477">
        <v>8750.8</v>
      </c>
      <c r="Q379" s="515">
        <v>9187</v>
      </c>
      <c r="R379" s="515">
        <v>9719.8</v>
      </c>
    </row>
    <row r="380" spans="8:18" ht="15.75">
      <c r="H380" s="87" t="s">
        <v>74</v>
      </c>
      <c r="I380" s="145"/>
      <c r="J380" s="112" t="s">
        <v>138</v>
      </c>
      <c r="K380" s="10" t="s">
        <v>37</v>
      </c>
      <c r="L380" s="10" t="s">
        <v>91</v>
      </c>
      <c r="M380" s="232" t="s">
        <v>36</v>
      </c>
      <c r="N380" s="293">
        <v>8610.1</v>
      </c>
      <c r="O380" s="337">
        <f>O381+O382</f>
        <v>8606.305</v>
      </c>
      <c r="P380" s="477">
        <f>P381+P382</f>
        <v>8750.82034</v>
      </c>
      <c r="Q380" s="515">
        <f>N380*106.7%</f>
        <v>9186.9767</v>
      </c>
      <c r="R380" s="454">
        <f>Q380*105.8%</f>
        <v>9719.8213486</v>
      </c>
    </row>
    <row r="381" spans="8:18" ht="15.75" hidden="1">
      <c r="H381" s="87" t="s">
        <v>240</v>
      </c>
      <c r="I381" s="172"/>
      <c r="J381" s="125"/>
      <c r="K381" s="125"/>
      <c r="L381" s="125"/>
      <c r="M381" s="261"/>
      <c r="N381" s="291">
        <v>7268.2</v>
      </c>
      <c r="O381" s="337">
        <v>7268.2</v>
      </c>
      <c r="P381" s="477">
        <v>7268.2</v>
      </c>
      <c r="Q381" s="516"/>
      <c r="R381" s="516"/>
    </row>
    <row r="382" spans="8:18" ht="15.75" hidden="1">
      <c r="H382" s="87" t="s">
        <v>241</v>
      </c>
      <c r="I382" s="172"/>
      <c r="J382" s="125"/>
      <c r="K382" s="125"/>
      <c r="L382" s="125"/>
      <c r="M382" s="261"/>
      <c r="N382" s="291">
        <v>1205.5</v>
      </c>
      <c r="O382" s="337">
        <f>N382*1.11</f>
        <v>1338.105</v>
      </c>
      <c r="P382" s="477">
        <f>O382*1.108</f>
        <v>1482.6203400000002</v>
      </c>
      <c r="Q382" s="516"/>
      <c r="R382" s="516"/>
    </row>
    <row r="383" spans="8:18" ht="3" customHeight="1" hidden="1" thickBot="1">
      <c r="H383" s="94"/>
      <c r="I383" s="156"/>
      <c r="J383" s="47"/>
      <c r="K383" s="47"/>
      <c r="L383" s="65"/>
      <c r="M383" s="255"/>
      <c r="N383" s="291"/>
      <c r="O383" s="331"/>
      <c r="P383" s="475"/>
      <c r="Q383" s="516"/>
      <c r="R383" s="516"/>
    </row>
    <row r="384" spans="8:18" ht="15.75" hidden="1">
      <c r="H384" s="79"/>
      <c r="I384" s="169"/>
      <c r="J384" s="47"/>
      <c r="K384" s="47"/>
      <c r="L384" s="65"/>
      <c r="M384" s="66"/>
      <c r="N384" s="389"/>
      <c r="O384" s="331"/>
      <c r="P384" s="475"/>
      <c r="Q384" s="516"/>
      <c r="R384" s="516"/>
    </row>
    <row r="385" spans="8:18" ht="15.75" hidden="1">
      <c r="H385" s="96"/>
      <c r="I385" s="166"/>
      <c r="J385" s="120"/>
      <c r="K385" s="18"/>
      <c r="L385" s="18"/>
      <c r="M385" s="260"/>
      <c r="N385" s="291"/>
      <c r="O385" s="331"/>
      <c r="P385" s="475"/>
      <c r="Q385" s="516"/>
      <c r="R385" s="516"/>
    </row>
    <row r="386" spans="8:18" ht="15.75" hidden="1">
      <c r="H386" s="96"/>
      <c r="I386" s="166"/>
      <c r="J386" s="120"/>
      <c r="K386" s="18"/>
      <c r="L386" s="18"/>
      <c r="M386" s="260"/>
      <c r="N386" s="291"/>
      <c r="O386" s="331"/>
      <c r="P386" s="475"/>
      <c r="Q386" s="516"/>
      <c r="R386" s="516"/>
    </row>
    <row r="387" spans="8:18" ht="15.75">
      <c r="H387" s="91" t="s">
        <v>45</v>
      </c>
      <c r="I387" s="150"/>
      <c r="J387" s="116" t="s">
        <v>46</v>
      </c>
      <c r="K387" s="13" t="s">
        <v>28</v>
      </c>
      <c r="L387" s="13" t="s">
        <v>40</v>
      </c>
      <c r="M387" s="247" t="s">
        <v>27</v>
      </c>
      <c r="N387" s="281">
        <v>432.2</v>
      </c>
      <c r="O387" s="330">
        <v>24</v>
      </c>
      <c r="P387" s="382">
        <v>27</v>
      </c>
      <c r="Q387" s="517">
        <v>461.2</v>
      </c>
      <c r="R387" s="517">
        <v>487.9</v>
      </c>
    </row>
    <row r="388" spans="8:18" ht="15.75">
      <c r="H388" s="457" t="s">
        <v>271</v>
      </c>
      <c r="I388" s="151"/>
      <c r="J388" s="62" t="s">
        <v>46</v>
      </c>
      <c r="K388" s="32" t="s">
        <v>39</v>
      </c>
      <c r="L388" s="32" t="s">
        <v>26</v>
      </c>
      <c r="M388" s="227" t="s">
        <v>27</v>
      </c>
      <c r="N388" s="293">
        <v>432.2</v>
      </c>
      <c r="O388" s="337">
        <v>24</v>
      </c>
      <c r="P388" s="477">
        <v>27</v>
      </c>
      <c r="Q388" s="515">
        <v>461.2</v>
      </c>
      <c r="R388" s="515">
        <v>487.9</v>
      </c>
    </row>
    <row r="389" spans="8:18" ht="48" customHeight="1">
      <c r="H389" s="465" t="s">
        <v>272</v>
      </c>
      <c r="I389" s="152"/>
      <c r="J389" s="62" t="s">
        <v>46</v>
      </c>
      <c r="K389" s="32" t="s">
        <v>39</v>
      </c>
      <c r="L389" s="328">
        <v>5201000</v>
      </c>
      <c r="M389" s="227" t="s">
        <v>27</v>
      </c>
      <c r="N389" s="293">
        <v>432.2</v>
      </c>
      <c r="O389" s="337">
        <v>24</v>
      </c>
      <c r="P389" s="477">
        <v>27</v>
      </c>
      <c r="Q389" s="515">
        <v>461.2</v>
      </c>
      <c r="R389" s="515">
        <v>487.9</v>
      </c>
    </row>
    <row r="390" spans="8:18" ht="15.75">
      <c r="H390" s="346" t="s">
        <v>224</v>
      </c>
      <c r="I390" s="152"/>
      <c r="J390" s="62" t="s">
        <v>46</v>
      </c>
      <c r="K390" s="32" t="s">
        <v>39</v>
      </c>
      <c r="L390" s="328">
        <v>5201000</v>
      </c>
      <c r="M390" s="227" t="s">
        <v>221</v>
      </c>
      <c r="N390" s="293">
        <v>432.2</v>
      </c>
      <c r="O390" s="337">
        <v>24</v>
      </c>
      <c r="P390" s="477"/>
      <c r="Q390" s="515">
        <v>461.2</v>
      </c>
      <c r="R390" s="515">
        <v>487.9</v>
      </c>
    </row>
    <row r="391" spans="8:18" ht="16.5" thickBot="1">
      <c r="H391" s="370" t="s">
        <v>273</v>
      </c>
      <c r="I391" s="371"/>
      <c r="J391" s="372" t="s">
        <v>46</v>
      </c>
      <c r="K391" s="373" t="s">
        <v>39</v>
      </c>
      <c r="L391" s="374">
        <v>5201000</v>
      </c>
      <c r="M391" s="384" t="s">
        <v>221</v>
      </c>
      <c r="N391" s="391">
        <v>432.2</v>
      </c>
      <c r="O391" s="332">
        <f>N391*1.11</f>
        <v>479.742</v>
      </c>
      <c r="P391" s="484">
        <f>O391*1.108</f>
        <v>531.5541360000001</v>
      </c>
      <c r="Q391" s="528">
        <f>N391*106.7%</f>
        <v>461.15739999999994</v>
      </c>
      <c r="R391" s="521">
        <f>Q391*105.8%</f>
        <v>487.90452919999996</v>
      </c>
    </row>
    <row r="392" spans="8:18" ht="18.75">
      <c r="H392" s="191" t="s">
        <v>156</v>
      </c>
      <c r="I392" s="192"/>
      <c r="J392" s="193"/>
      <c r="K392" s="194"/>
      <c r="L392" s="194"/>
      <c r="M392" s="265"/>
      <c r="N392" s="322"/>
      <c r="O392" s="363"/>
      <c r="P392" s="491"/>
      <c r="Q392" s="547"/>
      <c r="R392" s="547"/>
    </row>
    <row r="393" spans="8:18" ht="15.75" customHeight="1">
      <c r="H393" s="98" t="s">
        <v>157</v>
      </c>
      <c r="I393" s="134" t="s">
        <v>155</v>
      </c>
      <c r="J393" s="123"/>
      <c r="K393" s="6"/>
      <c r="L393" s="6"/>
      <c r="M393" s="266"/>
      <c r="N393" s="288">
        <f aca="true" t="shared" si="2" ref="N393:R394">N394</f>
        <v>4084.2</v>
      </c>
      <c r="O393" s="340">
        <f t="shared" si="2"/>
        <v>4509.871</v>
      </c>
      <c r="P393" s="525">
        <f t="shared" si="2"/>
        <v>4997.669068</v>
      </c>
      <c r="Q393" s="505">
        <f t="shared" si="2"/>
        <v>4357.8787</v>
      </c>
      <c r="R393" s="505">
        <f t="shared" si="2"/>
        <v>4610.5496646</v>
      </c>
    </row>
    <row r="394" spans="8:18" ht="15.75">
      <c r="H394" s="91" t="s">
        <v>38</v>
      </c>
      <c r="I394" s="149"/>
      <c r="J394" s="113" t="s">
        <v>39</v>
      </c>
      <c r="K394" s="14" t="s">
        <v>28</v>
      </c>
      <c r="L394" s="14" t="s">
        <v>40</v>
      </c>
      <c r="M394" s="245" t="s">
        <v>27</v>
      </c>
      <c r="N394" s="281">
        <f t="shared" si="2"/>
        <v>4084.2</v>
      </c>
      <c r="O394" s="330">
        <f t="shared" si="2"/>
        <v>4509.871</v>
      </c>
      <c r="P394" s="382">
        <f t="shared" si="2"/>
        <v>4997.669068</v>
      </c>
      <c r="Q394" s="503">
        <f t="shared" si="2"/>
        <v>4357.8787</v>
      </c>
      <c r="R394" s="503">
        <f t="shared" si="2"/>
        <v>4610.5496646</v>
      </c>
    </row>
    <row r="395" spans="8:18" ht="15.75">
      <c r="H395" s="91" t="s">
        <v>158</v>
      </c>
      <c r="I395" s="149"/>
      <c r="J395" s="113" t="s">
        <v>39</v>
      </c>
      <c r="K395" s="14" t="s">
        <v>161</v>
      </c>
      <c r="L395" s="14" t="s">
        <v>40</v>
      </c>
      <c r="M395" s="245" t="s">
        <v>27</v>
      </c>
      <c r="N395" s="281">
        <f>N396+N400+N402</f>
        <v>4084.2</v>
      </c>
      <c r="O395" s="330">
        <f>O396+O400+O402</f>
        <v>4509.871</v>
      </c>
      <c r="P395" s="382">
        <f>P396+P400+P402</f>
        <v>4997.669068</v>
      </c>
      <c r="Q395" s="503">
        <f>Q396+Q400+Q402</f>
        <v>4357.8787</v>
      </c>
      <c r="R395" s="503">
        <f>R396+R400+R402</f>
        <v>4610.5496646</v>
      </c>
    </row>
    <row r="396" spans="8:18" ht="39">
      <c r="H396" s="87" t="s">
        <v>151</v>
      </c>
      <c r="I396" s="144"/>
      <c r="J396" s="112" t="s">
        <v>39</v>
      </c>
      <c r="K396" s="10" t="s">
        <v>161</v>
      </c>
      <c r="L396" s="10" t="s">
        <v>159</v>
      </c>
      <c r="M396" s="232" t="s">
        <v>27</v>
      </c>
      <c r="N396" s="293">
        <v>2738.1</v>
      </c>
      <c r="O396" s="337">
        <v>2583</v>
      </c>
      <c r="P396" s="477">
        <v>2862</v>
      </c>
      <c r="Q396" s="515">
        <v>2921.6</v>
      </c>
      <c r="R396" s="515">
        <v>3091</v>
      </c>
    </row>
    <row r="397" spans="8:18" ht="15.75">
      <c r="H397" s="87" t="s">
        <v>153</v>
      </c>
      <c r="I397" s="145"/>
      <c r="J397" s="112" t="s">
        <v>39</v>
      </c>
      <c r="K397" s="10" t="s">
        <v>161</v>
      </c>
      <c r="L397" s="10" t="s">
        <v>154</v>
      </c>
      <c r="M397" s="232" t="s">
        <v>27</v>
      </c>
      <c r="N397" s="293">
        <v>2738.1</v>
      </c>
      <c r="O397" s="337">
        <v>2583</v>
      </c>
      <c r="P397" s="477">
        <v>2862</v>
      </c>
      <c r="Q397" s="515">
        <v>2921.6</v>
      </c>
      <c r="R397" s="515">
        <v>3091</v>
      </c>
    </row>
    <row r="398" spans="8:18" ht="15.75" hidden="1">
      <c r="H398" s="87" t="s">
        <v>160</v>
      </c>
      <c r="I398" s="144"/>
      <c r="J398" s="112">
        <v>4</v>
      </c>
      <c r="K398" s="10">
        <v>5</v>
      </c>
      <c r="L398" s="10" t="s">
        <v>154</v>
      </c>
      <c r="M398" s="232">
        <v>12</v>
      </c>
      <c r="N398" s="293"/>
      <c r="O398" s="337"/>
      <c r="P398" s="477"/>
      <c r="Q398" s="516"/>
      <c r="R398" s="516"/>
    </row>
    <row r="399" spans="8:18" ht="15.75">
      <c r="H399" s="87" t="s">
        <v>19</v>
      </c>
      <c r="I399" s="144"/>
      <c r="J399" s="112" t="s">
        <v>39</v>
      </c>
      <c r="K399" s="10" t="s">
        <v>161</v>
      </c>
      <c r="L399" s="10" t="s">
        <v>154</v>
      </c>
      <c r="M399" s="232">
        <v>500</v>
      </c>
      <c r="N399" s="293">
        <v>2738.1</v>
      </c>
      <c r="O399" s="337">
        <f>N399*1.11</f>
        <v>3039.291</v>
      </c>
      <c r="P399" s="477">
        <f>O399*1.108</f>
        <v>3367.5344280000004</v>
      </c>
      <c r="Q399" s="515">
        <f>N399*106.7%</f>
        <v>2921.5526999999997</v>
      </c>
      <c r="R399" s="454">
        <f>Q399*105.8%</f>
        <v>3091.0027566</v>
      </c>
    </row>
    <row r="400" spans="8:18" ht="15.75">
      <c r="H400" s="87" t="s">
        <v>162</v>
      </c>
      <c r="I400" s="170"/>
      <c r="J400" s="112" t="s">
        <v>39</v>
      </c>
      <c r="K400" s="10" t="s">
        <v>161</v>
      </c>
      <c r="L400" s="10" t="s">
        <v>163</v>
      </c>
      <c r="M400" s="232" t="s">
        <v>27</v>
      </c>
      <c r="N400" s="293">
        <v>230</v>
      </c>
      <c r="O400" s="337">
        <v>688</v>
      </c>
      <c r="P400" s="477">
        <v>763</v>
      </c>
      <c r="Q400" s="515">
        <v>245.4</v>
      </c>
      <c r="R400" s="515">
        <v>259.6</v>
      </c>
    </row>
    <row r="401" spans="8:18" ht="15.75">
      <c r="H401" s="225" t="s">
        <v>111</v>
      </c>
      <c r="I401" s="226"/>
      <c r="J401" s="120" t="s">
        <v>39</v>
      </c>
      <c r="K401" s="18" t="s">
        <v>161</v>
      </c>
      <c r="L401" s="18" t="s">
        <v>163</v>
      </c>
      <c r="M401" s="260" t="s">
        <v>112</v>
      </c>
      <c r="N401" s="291">
        <v>230</v>
      </c>
      <c r="O401" s="337">
        <f aca="true" t="shared" si="3" ref="O401:O406">N401*1.11</f>
        <v>255.3</v>
      </c>
      <c r="P401" s="477">
        <f aca="true" t="shared" si="4" ref="P401:P406">O401*1.108</f>
        <v>282.8724</v>
      </c>
      <c r="Q401" s="515">
        <f>N401*106.7%</f>
        <v>245.41</v>
      </c>
      <c r="R401" s="454">
        <f>Q401*105.8%</f>
        <v>259.64378</v>
      </c>
    </row>
    <row r="402" spans="8:18" ht="15.75">
      <c r="H402" s="347" t="s">
        <v>257</v>
      </c>
      <c r="I402" s="300"/>
      <c r="J402" s="112" t="s">
        <v>39</v>
      </c>
      <c r="K402" s="10" t="s">
        <v>161</v>
      </c>
      <c r="L402" s="10" t="s">
        <v>215</v>
      </c>
      <c r="M402" s="232" t="s">
        <v>27</v>
      </c>
      <c r="N402" s="293">
        <f>N403+N404+N405+N406+N410+N411</f>
        <v>1116.1</v>
      </c>
      <c r="O402" s="337">
        <f t="shared" si="3"/>
        <v>1238.871</v>
      </c>
      <c r="P402" s="477">
        <f t="shared" si="4"/>
        <v>1372.6690680000002</v>
      </c>
      <c r="Q402" s="454">
        <f>Q403+Q404+Q405+Q406+Q410+Q411</f>
        <v>1190.8787</v>
      </c>
      <c r="R402" s="454">
        <f>R403+R404+R405+R406+R410+R411</f>
        <v>1259.9496646</v>
      </c>
    </row>
    <row r="403" spans="8:18" ht="26.25">
      <c r="H403" s="348" t="s">
        <v>258</v>
      </c>
      <c r="I403" s="300"/>
      <c r="J403" s="112" t="s">
        <v>39</v>
      </c>
      <c r="K403" s="10" t="s">
        <v>161</v>
      </c>
      <c r="L403" s="10" t="s">
        <v>261</v>
      </c>
      <c r="M403" s="232" t="s">
        <v>112</v>
      </c>
      <c r="N403" s="293">
        <v>68.3</v>
      </c>
      <c r="O403" s="337">
        <f t="shared" si="3"/>
        <v>75.813</v>
      </c>
      <c r="P403" s="477">
        <f t="shared" si="4"/>
        <v>84.00080400000002</v>
      </c>
      <c r="Q403" s="515">
        <f>N403*106.7%</f>
        <v>72.8761</v>
      </c>
      <c r="R403" s="454">
        <f>Q403*105.8%</f>
        <v>77.1029138</v>
      </c>
    </row>
    <row r="404" spans="8:18" ht="15.75">
      <c r="H404" s="100" t="s">
        <v>306</v>
      </c>
      <c r="I404" s="300"/>
      <c r="J404" s="112" t="s">
        <v>39</v>
      </c>
      <c r="K404" s="10" t="s">
        <v>161</v>
      </c>
      <c r="L404" s="10" t="s">
        <v>261</v>
      </c>
      <c r="M404" s="232" t="s">
        <v>112</v>
      </c>
      <c r="N404" s="293">
        <v>496</v>
      </c>
      <c r="O404" s="337">
        <f t="shared" si="3"/>
        <v>550.5600000000001</v>
      </c>
      <c r="P404" s="477">
        <f t="shared" si="4"/>
        <v>610.0204800000001</v>
      </c>
      <c r="Q404" s="515">
        <f>N404*106.7%</f>
        <v>529.232</v>
      </c>
      <c r="R404" s="454">
        <f>Q404*105.8%</f>
        <v>559.927456</v>
      </c>
    </row>
    <row r="405" spans="8:18" ht="26.25">
      <c r="H405" s="100" t="s">
        <v>259</v>
      </c>
      <c r="I405" s="300"/>
      <c r="J405" s="112" t="s">
        <v>39</v>
      </c>
      <c r="K405" s="10" t="s">
        <v>161</v>
      </c>
      <c r="L405" s="10" t="s">
        <v>261</v>
      </c>
      <c r="M405" s="232" t="s">
        <v>112</v>
      </c>
      <c r="N405" s="293">
        <v>19</v>
      </c>
      <c r="O405" s="337">
        <f t="shared" si="3"/>
        <v>21.090000000000003</v>
      </c>
      <c r="P405" s="477">
        <f t="shared" si="4"/>
        <v>23.367720000000006</v>
      </c>
      <c r="Q405" s="515">
        <f>N405*106.7%</f>
        <v>20.273</v>
      </c>
      <c r="R405" s="454">
        <f>Q405*105.8%</f>
        <v>21.448834</v>
      </c>
    </row>
    <row r="406" spans="8:18" ht="65.25" thickBot="1">
      <c r="H406" s="100" t="s">
        <v>260</v>
      </c>
      <c r="I406" s="300"/>
      <c r="J406" s="112" t="s">
        <v>39</v>
      </c>
      <c r="K406" s="10" t="s">
        <v>161</v>
      </c>
      <c r="L406" s="10" t="s">
        <v>262</v>
      </c>
      <c r="M406" s="232" t="s">
        <v>112</v>
      </c>
      <c r="N406" s="293">
        <v>50</v>
      </c>
      <c r="O406" s="332">
        <f t="shared" si="3"/>
        <v>55.50000000000001</v>
      </c>
      <c r="P406" s="484">
        <f t="shared" si="4"/>
        <v>61.494000000000014</v>
      </c>
      <c r="Q406" s="515">
        <f>N406*106.7%</f>
        <v>53.349999999999994</v>
      </c>
      <c r="R406" s="454">
        <f>Q406*105.8%</f>
        <v>56.4443</v>
      </c>
    </row>
    <row r="407" spans="8:18" ht="1.5" customHeight="1" hidden="1" thickBot="1">
      <c r="H407" s="221"/>
      <c r="I407" s="222"/>
      <c r="J407" s="218"/>
      <c r="K407" s="219"/>
      <c r="L407" s="219"/>
      <c r="M407" s="263"/>
      <c r="N407" s="287"/>
      <c r="O407" s="354"/>
      <c r="P407" s="478"/>
      <c r="Q407" s="516"/>
      <c r="R407" s="516"/>
    </row>
    <row r="408" spans="8:18" ht="15.75" hidden="1">
      <c r="H408" s="221"/>
      <c r="I408" s="222"/>
      <c r="J408" s="218"/>
      <c r="K408" s="219"/>
      <c r="L408" s="219"/>
      <c r="M408" s="263"/>
      <c r="N408" s="287"/>
      <c r="O408" s="354"/>
      <c r="P408" s="478"/>
      <c r="Q408" s="516"/>
      <c r="R408" s="516"/>
    </row>
    <row r="409" spans="8:18" ht="15.75" hidden="1">
      <c r="H409" s="221"/>
      <c r="I409" s="222"/>
      <c r="J409" s="218"/>
      <c r="K409" s="219"/>
      <c r="L409" s="219"/>
      <c r="M409" s="263"/>
      <c r="N409" s="287"/>
      <c r="O409" s="354"/>
      <c r="P409" s="478"/>
      <c r="Q409" s="516"/>
      <c r="R409" s="516"/>
    </row>
    <row r="410" spans="8:18" ht="26.25">
      <c r="H410" s="100" t="s">
        <v>307</v>
      </c>
      <c r="I410" s="300"/>
      <c r="J410" s="112" t="s">
        <v>39</v>
      </c>
      <c r="K410" s="10" t="s">
        <v>161</v>
      </c>
      <c r="L410" s="232" t="s">
        <v>262</v>
      </c>
      <c r="M410" s="232" t="s">
        <v>112</v>
      </c>
      <c r="N410" s="293">
        <v>319.1</v>
      </c>
      <c r="O410" s="354"/>
      <c r="P410" s="478"/>
      <c r="Q410" s="515">
        <f>N410*106.7%</f>
        <v>340.4797</v>
      </c>
      <c r="R410" s="454">
        <f>Q410*105.8%</f>
        <v>360.2275226</v>
      </c>
    </row>
    <row r="411" spans="8:18" ht="60.75" thickBot="1">
      <c r="H411" s="548" t="s">
        <v>308</v>
      </c>
      <c r="I411" s="549"/>
      <c r="J411" s="131" t="s">
        <v>39</v>
      </c>
      <c r="K411" s="45" t="s">
        <v>161</v>
      </c>
      <c r="L411" s="231" t="s">
        <v>262</v>
      </c>
      <c r="M411" s="231" t="s">
        <v>112</v>
      </c>
      <c r="N411" s="295">
        <v>163.7</v>
      </c>
      <c r="O411" s="538"/>
      <c r="P411" s="539"/>
      <c r="Q411" s="528">
        <f>N411*106.7%</f>
        <v>174.66789999999997</v>
      </c>
      <c r="R411" s="521">
        <f>Q411*105.8%</f>
        <v>184.79863819999997</v>
      </c>
    </row>
    <row r="412" spans="8:18" ht="18.75">
      <c r="H412" s="42" t="s">
        <v>164</v>
      </c>
      <c r="I412" s="312"/>
      <c r="J412" s="432"/>
      <c r="K412" s="433"/>
      <c r="L412" s="433"/>
      <c r="M412" s="434"/>
      <c r="N412" s="290"/>
      <c r="O412" s="354"/>
      <c r="P412" s="478"/>
      <c r="Q412" s="511"/>
      <c r="R412" s="511"/>
    </row>
    <row r="413" spans="8:18" ht="18.75">
      <c r="H413" s="82" t="s">
        <v>157</v>
      </c>
      <c r="I413" s="134" t="s">
        <v>286</v>
      </c>
      <c r="J413" s="124"/>
      <c r="K413" s="11"/>
      <c r="L413" s="11"/>
      <c r="M413" s="267"/>
      <c r="N413" s="288">
        <f>N414+N429+N436</f>
        <v>26245.6</v>
      </c>
      <c r="O413" s="340">
        <f>O414+O429+O436</f>
        <v>24229</v>
      </c>
      <c r="P413" s="525">
        <f>P414+P429+P436</f>
        <v>26144.9</v>
      </c>
      <c r="Q413" s="505">
        <f>Q414+Q429+Q436</f>
        <v>28004</v>
      </c>
      <c r="R413" s="505">
        <f>R414+R429+R436</f>
        <v>29628.399999999998</v>
      </c>
    </row>
    <row r="414" spans="8:18" ht="15.75">
      <c r="H414" s="91" t="s">
        <v>9</v>
      </c>
      <c r="I414" s="171"/>
      <c r="J414" s="113" t="s">
        <v>24</v>
      </c>
      <c r="K414" s="14" t="s">
        <v>28</v>
      </c>
      <c r="L414" s="14" t="s">
        <v>40</v>
      </c>
      <c r="M414" s="245" t="s">
        <v>27</v>
      </c>
      <c r="N414" s="281">
        <f>N415+N419+N423</f>
        <v>8065.4</v>
      </c>
      <c r="O414" s="330">
        <v>7891</v>
      </c>
      <c r="P414" s="382">
        <v>8043</v>
      </c>
      <c r="Q414" s="517">
        <v>8605.8</v>
      </c>
      <c r="R414" s="517">
        <v>9104.9</v>
      </c>
    </row>
    <row r="415" spans="8:18" ht="43.5">
      <c r="H415" s="91" t="s">
        <v>165</v>
      </c>
      <c r="I415" s="143"/>
      <c r="J415" s="113" t="s">
        <v>24</v>
      </c>
      <c r="K415" s="14" t="s">
        <v>118</v>
      </c>
      <c r="L415" s="14" t="s">
        <v>40</v>
      </c>
      <c r="M415" s="245" t="s">
        <v>27</v>
      </c>
      <c r="N415" s="281">
        <f>N416</f>
        <v>8065.4</v>
      </c>
      <c r="O415" s="330">
        <v>7891</v>
      </c>
      <c r="P415" s="382">
        <v>8043</v>
      </c>
      <c r="Q415" s="517">
        <v>8605.8</v>
      </c>
      <c r="R415" s="517">
        <v>9104.9</v>
      </c>
    </row>
    <row r="416" spans="8:18" ht="39">
      <c r="H416" s="87" t="s">
        <v>151</v>
      </c>
      <c r="I416" s="144"/>
      <c r="J416" s="112" t="s">
        <v>24</v>
      </c>
      <c r="K416" s="10" t="s">
        <v>118</v>
      </c>
      <c r="L416" s="10" t="s">
        <v>152</v>
      </c>
      <c r="M416" s="232" t="s">
        <v>27</v>
      </c>
      <c r="N416" s="293">
        <v>8065.4</v>
      </c>
      <c r="O416" s="337">
        <v>7891</v>
      </c>
      <c r="P416" s="477">
        <v>8043</v>
      </c>
      <c r="Q416" s="515">
        <v>8605.8</v>
      </c>
      <c r="R416" s="515">
        <v>9104.9</v>
      </c>
    </row>
    <row r="417" spans="8:18" ht="15.75">
      <c r="H417" s="87" t="s">
        <v>153</v>
      </c>
      <c r="I417" s="145"/>
      <c r="J417" s="112" t="s">
        <v>24</v>
      </c>
      <c r="K417" s="10" t="s">
        <v>118</v>
      </c>
      <c r="L417" s="10" t="s">
        <v>154</v>
      </c>
      <c r="M417" s="232" t="s">
        <v>27</v>
      </c>
      <c r="N417" s="293">
        <v>8065.4</v>
      </c>
      <c r="O417" s="337">
        <v>7891</v>
      </c>
      <c r="P417" s="477">
        <v>8043</v>
      </c>
      <c r="Q417" s="515">
        <v>8605.8</v>
      </c>
      <c r="R417" s="515">
        <v>9104.9</v>
      </c>
    </row>
    <row r="418" spans="8:18" ht="15.75">
      <c r="H418" s="87" t="s">
        <v>19</v>
      </c>
      <c r="I418" s="144"/>
      <c r="J418" s="112" t="s">
        <v>24</v>
      </c>
      <c r="K418" s="10" t="s">
        <v>118</v>
      </c>
      <c r="L418" s="10" t="s">
        <v>154</v>
      </c>
      <c r="M418" s="232">
        <v>500</v>
      </c>
      <c r="N418" s="293">
        <v>8065.4</v>
      </c>
      <c r="O418" s="337">
        <f>O427+O428</f>
        <v>7891.036</v>
      </c>
      <c r="P418" s="477">
        <f>P427+P428</f>
        <v>8042.995888</v>
      </c>
      <c r="Q418" s="515">
        <f>N418*106.7%</f>
        <v>8605.781799999999</v>
      </c>
      <c r="R418" s="454">
        <f>Q418*105.8%</f>
        <v>9104.917144399999</v>
      </c>
    </row>
    <row r="419" spans="8:18" ht="15.75" hidden="1">
      <c r="H419" s="86"/>
      <c r="I419" s="143"/>
      <c r="J419" s="113"/>
      <c r="K419" s="14"/>
      <c r="L419" s="14"/>
      <c r="M419" s="245"/>
      <c r="N419" s="281"/>
      <c r="O419" s="337"/>
      <c r="P419" s="477"/>
      <c r="Q419" s="511"/>
      <c r="R419" s="511"/>
    </row>
    <row r="420" spans="8:18" ht="15.75" hidden="1">
      <c r="H420" s="87"/>
      <c r="I420" s="145"/>
      <c r="J420" s="112"/>
      <c r="K420" s="10"/>
      <c r="L420" s="10"/>
      <c r="M420" s="232"/>
      <c r="N420" s="293"/>
      <c r="O420" s="337"/>
      <c r="P420" s="477"/>
      <c r="Q420" s="511"/>
      <c r="R420" s="511"/>
    </row>
    <row r="421" spans="8:18" ht="15.75" hidden="1">
      <c r="H421" s="87"/>
      <c r="I421" s="145"/>
      <c r="J421" s="112"/>
      <c r="K421" s="10"/>
      <c r="L421" s="10"/>
      <c r="M421" s="232"/>
      <c r="N421" s="293"/>
      <c r="O421" s="337"/>
      <c r="P421" s="477"/>
      <c r="Q421" s="511"/>
      <c r="R421" s="511"/>
    </row>
    <row r="422" spans="8:18" ht="15.75" hidden="1">
      <c r="H422" s="87"/>
      <c r="I422" s="145"/>
      <c r="J422" s="112"/>
      <c r="K422" s="10"/>
      <c r="L422" s="10"/>
      <c r="M422" s="232"/>
      <c r="N422" s="293"/>
      <c r="O422" s="337"/>
      <c r="P422" s="477"/>
      <c r="Q422" s="511"/>
      <c r="R422" s="511"/>
    </row>
    <row r="423" spans="8:18" ht="15.75" hidden="1">
      <c r="H423" s="86"/>
      <c r="I423" s="143"/>
      <c r="J423" s="113"/>
      <c r="K423" s="14"/>
      <c r="L423" s="14"/>
      <c r="M423" s="245"/>
      <c r="N423" s="281"/>
      <c r="O423" s="337"/>
      <c r="P423" s="477"/>
      <c r="Q423" s="511"/>
      <c r="R423" s="511"/>
    </row>
    <row r="424" spans="8:18" ht="15.75" hidden="1">
      <c r="H424" s="87"/>
      <c r="I424" s="145"/>
      <c r="J424" s="112"/>
      <c r="K424" s="10"/>
      <c r="L424" s="10"/>
      <c r="M424" s="232"/>
      <c r="N424" s="293"/>
      <c r="O424" s="337"/>
      <c r="P424" s="477"/>
      <c r="Q424" s="511"/>
      <c r="R424" s="511"/>
    </row>
    <row r="425" spans="8:18" ht="15.75" hidden="1">
      <c r="H425" s="87"/>
      <c r="I425" s="147"/>
      <c r="J425" s="112"/>
      <c r="K425" s="10"/>
      <c r="L425" s="10"/>
      <c r="M425" s="232"/>
      <c r="N425" s="293"/>
      <c r="O425" s="337"/>
      <c r="P425" s="477"/>
      <c r="Q425" s="511"/>
      <c r="R425" s="511"/>
    </row>
    <row r="426" spans="8:18" ht="15.75" hidden="1">
      <c r="H426" s="87"/>
      <c r="I426" s="145"/>
      <c r="J426" s="112"/>
      <c r="K426" s="10"/>
      <c r="L426" s="10"/>
      <c r="M426" s="232"/>
      <c r="N426" s="293"/>
      <c r="O426" s="337"/>
      <c r="P426" s="477"/>
      <c r="Q426" s="511"/>
      <c r="R426" s="511"/>
    </row>
    <row r="427" spans="8:18" ht="15.75" hidden="1">
      <c r="H427" s="96" t="s">
        <v>240</v>
      </c>
      <c r="I427" s="172"/>
      <c r="J427" s="125"/>
      <c r="K427" s="70"/>
      <c r="L427" s="70"/>
      <c r="M427" s="268"/>
      <c r="N427" s="292">
        <v>6484</v>
      </c>
      <c r="O427" s="337">
        <v>6484</v>
      </c>
      <c r="P427" s="477">
        <v>6484</v>
      </c>
      <c r="Q427" s="511"/>
      <c r="R427" s="511"/>
    </row>
    <row r="428" spans="8:18" ht="15.75" hidden="1">
      <c r="H428" s="96" t="s">
        <v>241</v>
      </c>
      <c r="I428" s="172"/>
      <c r="J428" s="125"/>
      <c r="K428" s="70"/>
      <c r="L428" s="70"/>
      <c r="M428" s="268"/>
      <c r="N428" s="292">
        <v>1267.6</v>
      </c>
      <c r="O428" s="337">
        <f>N428*1.11</f>
        <v>1407.036</v>
      </c>
      <c r="P428" s="477">
        <f>O428*1.108</f>
        <v>1558.9958880000001</v>
      </c>
      <c r="Q428" s="511"/>
      <c r="R428" s="511"/>
    </row>
    <row r="429" spans="8:18" ht="15.75">
      <c r="H429" s="76" t="s">
        <v>45</v>
      </c>
      <c r="I429" s="419"/>
      <c r="J429" s="417" t="s">
        <v>46</v>
      </c>
      <c r="K429" s="420" t="s">
        <v>25</v>
      </c>
      <c r="L429" s="420" t="s">
        <v>26</v>
      </c>
      <c r="M429" s="421" t="s">
        <v>27</v>
      </c>
      <c r="N429" s="288">
        <v>1093</v>
      </c>
      <c r="O429" s="330">
        <v>189</v>
      </c>
      <c r="P429" s="382">
        <v>209</v>
      </c>
      <c r="Q429" s="519">
        <v>1166.2</v>
      </c>
      <c r="R429" s="519">
        <v>1233.9</v>
      </c>
    </row>
    <row r="430" spans="8:18" ht="0.75" customHeight="1">
      <c r="H430" s="466"/>
      <c r="I430" s="151"/>
      <c r="J430" s="62"/>
      <c r="K430" s="32"/>
      <c r="L430" s="32"/>
      <c r="M430" s="227"/>
      <c r="N430" s="333"/>
      <c r="O430" s="337">
        <f>O431+O433</f>
        <v>189</v>
      </c>
      <c r="P430" s="477">
        <f>P431+P433</f>
        <v>209</v>
      </c>
      <c r="Q430" s="511"/>
      <c r="R430" s="511">
        <v>1</v>
      </c>
    </row>
    <row r="431" spans="8:18" ht="15" customHeight="1">
      <c r="H431" s="431" t="s">
        <v>80</v>
      </c>
      <c r="I431" s="173"/>
      <c r="J431" s="69" t="s">
        <v>46</v>
      </c>
      <c r="K431" s="55" t="s">
        <v>25</v>
      </c>
      <c r="L431" s="64">
        <v>7950000</v>
      </c>
      <c r="M431" s="66" t="s">
        <v>27</v>
      </c>
      <c r="N431" s="389">
        <v>1093</v>
      </c>
      <c r="O431" s="337">
        <v>93</v>
      </c>
      <c r="P431" s="477">
        <v>103</v>
      </c>
      <c r="Q431" s="516">
        <v>1166.2</v>
      </c>
      <c r="R431" s="516">
        <v>1233.9</v>
      </c>
    </row>
    <row r="432" spans="8:18" ht="15.75" hidden="1">
      <c r="H432" s="207"/>
      <c r="I432" s="157"/>
      <c r="J432" s="47"/>
      <c r="K432" s="47"/>
      <c r="L432" s="64"/>
      <c r="M432" s="269"/>
      <c r="N432" s="293"/>
      <c r="O432" s="337">
        <f>N432*1.11</f>
        <v>0</v>
      </c>
      <c r="P432" s="477">
        <f>O432*1.108</f>
        <v>0</v>
      </c>
      <c r="Q432" s="516"/>
      <c r="R432" s="516"/>
    </row>
    <row r="433" spans="8:18" ht="15.75" hidden="1">
      <c r="H433" s="75"/>
      <c r="I433" s="164"/>
      <c r="J433" s="48"/>
      <c r="K433" s="67"/>
      <c r="L433" s="67"/>
      <c r="M433" s="230"/>
      <c r="N433" s="333"/>
      <c r="O433" s="337">
        <v>96</v>
      </c>
      <c r="P433" s="477">
        <v>106</v>
      </c>
      <c r="Q433" s="516"/>
      <c r="R433" s="516"/>
    </row>
    <row r="434" spans="8:18" ht="15.75">
      <c r="H434" s="94" t="s">
        <v>80</v>
      </c>
      <c r="I434" s="155"/>
      <c r="J434" s="49" t="s">
        <v>46</v>
      </c>
      <c r="K434" s="68" t="s">
        <v>25</v>
      </c>
      <c r="L434" s="68" t="s">
        <v>176</v>
      </c>
      <c r="M434" s="270" t="s">
        <v>27</v>
      </c>
      <c r="N434" s="293">
        <v>1093</v>
      </c>
      <c r="O434" s="337">
        <v>96</v>
      </c>
      <c r="P434" s="477">
        <v>106</v>
      </c>
      <c r="Q434" s="515">
        <v>1166.2</v>
      </c>
      <c r="R434" s="515">
        <v>1233.9</v>
      </c>
    </row>
    <row r="435" spans="8:18" ht="15.75">
      <c r="H435" s="87" t="s">
        <v>19</v>
      </c>
      <c r="I435" s="155"/>
      <c r="J435" s="49" t="s">
        <v>46</v>
      </c>
      <c r="K435" s="68" t="s">
        <v>25</v>
      </c>
      <c r="L435" s="68" t="s">
        <v>176</v>
      </c>
      <c r="M435" s="271" t="s">
        <v>34</v>
      </c>
      <c r="N435" s="293">
        <v>1093</v>
      </c>
      <c r="O435" s="337">
        <f>N435*1.11</f>
        <v>1213.23</v>
      </c>
      <c r="P435" s="477">
        <f>O435*1.108</f>
        <v>1344.2588400000002</v>
      </c>
      <c r="Q435" s="515">
        <f>N435*106.7%</f>
        <v>1166.231</v>
      </c>
      <c r="R435" s="454">
        <f>Q435*105.8%</f>
        <v>1233.872398</v>
      </c>
    </row>
    <row r="436" spans="8:18" ht="15.75">
      <c r="H436" s="91" t="s">
        <v>48</v>
      </c>
      <c r="I436" s="148"/>
      <c r="J436" s="116">
        <v>14</v>
      </c>
      <c r="K436" s="13" t="s">
        <v>28</v>
      </c>
      <c r="L436" s="13" t="s">
        <v>40</v>
      </c>
      <c r="M436" s="247" t="s">
        <v>27</v>
      </c>
      <c r="N436" s="281">
        <f>N437+N443</f>
        <v>17087.2</v>
      </c>
      <c r="O436" s="330">
        <v>16149</v>
      </c>
      <c r="P436" s="382">
        <v>17892.9</v>
      </c>
      <c r="Q436" s="503">
        <f>Q437+Q443</f>
        <v>18232</v>
      </c>
      <c r="R436" s="503">
        <f>R437+R443</f>
        <v>19289.6</v>
      </c>
    </row>
    <row r="437" spans="8:18" ht="30">
      <c r="H437" s="44" t="s">
        <v>50</v>
      </c>
      <c r="I437" s="154"/>
      <c r="J437" s="117">
        <v>14</v>
      </c>
      <c r="K437" s="12" t="s">
        <v>24</v>
      </c>
      <c r="L437" s="12" t="s">
        <v>40</v>
      </c>
      <c r="M437" s="248" t="s">
        <v>27</v>
      </c>
      <c r="N437" s="293">
        <v>6857.6</v>
      </c>
      <c r="O437" s="337">
        <f>O438+O444</f>
        <v>19492.936</v>
      </c>
      <c r="P437" s="477">
        <f>P438+P444</f>
        <v>21598.025088000002</v>
      </c>
      <c r="Q437" s="516">
        <v>9936.5</v>
      </c>
      <c r="R437" s="516">
        <v>10512.9</v>
      </c>
    </row>
    <row r="438" spans="8:18" ht="15.75">
      <c r="H438" s="44" t="s">
        <v>51</v>
      </c>
      <c r="I438" s="154"/>
      <c r="J438" s="117">
        <v>14</v>
      </c>
      <c r="K438" s="12" t="s">
        <v>24</v>
      </c>
      <c r="L438" s="12" t="s">
        <v>52</v>
      </c>
      <c r="M438" s="272" t="s">
        <v>27</v>
      </c>
      <c r="N438" s="293">
        <v>6857.6</v>
      </c>
      <c r="O438" s="337">
        <f>N438*1.11</f>
        <v>7611.9360000000015</v>
      </c>
      <c r="P438" s="477">
        <f>O438*1.108</f>
        <v>8434.025088000002</v>
      </c>
      <c r="Q438" s="516">
        <v>9936.5</v>
      </c>
      <c r="R438" s="516">
        <v>10512.9</v>
      </c>
    </row>
    <row r="439" spans="8:18" ht="15.75">
      <c r="H439" s="44" t="s">
        <v>51</v>
      </c>
      <c r="I439" s="154"/>
      <c r="J439" s="117">
        <v>14</v>
      </c>
      <c r="K439" s="12" t="s">
        <v>24</v>
      </c>
      <c r="L439" s="12" t="s">
        <v>53</v>
      </c>
      <c r="M439" s="272" t="s">
        <v>27</v>
      </c>
      <c r="N439" s="293">
        <v>6857.6</v>
      </c>
      <c r="O439" s="337">
        <f>N439*1.11</f>
        <v>7611.9360000000015</v>
      </c>
      <c r="P439" s="477">
        <f>O439*1.108</f>
        <v>8434.025088000002</v>
      </c>
      <c r="Q439" s="516">
        <v>9936.5</v>
      </c>
      <c r="R439" s="516">
        <v>10512.9</v>
      </c>
    </row>
    <row r="440" spans="8:18" ht="30">
      <c r="H440" s="44" t="s">
        <v>54</v>
      </c>
      <c r="I440" s="154"/>
      <c r="J440" s="117">
        <v>14</v>
      </c>
      <c r="K440" s="12" t="s">
        <v>24</v>
      </c>
      <c r="L440" s="12" t="s">
        <v>55</v>
      </c>
      <c r="M440" s="272" t="s">
        <v>27</v>
      </c>
      <c r="N440" s="293">
        <v>6857.6</v>
      </c>
      <c r="O440" s="337">
        <f>N440*1.11</f>
        <v>7611.9360000000015</v>
      </c>
      <c r="P440" s="477">
        <f>O440*1.108</f>
        <v>8434.025088000002</v>
      </c>
      <c r="Q440" s="516">
        <v>9936.5</v>
      </c>
      <c r="R440" s="516">
        <v>10512.9</v>
      </c>
    </row>
    <row r="441" spans="8:18" ht="15.75">
      <c r="H441" s="44" t="s">
        <v>56</v>
      </c>
      <c r="I441" s="154"/>
      <c r="J441" s="117">
        <v>14</v>
      </c>
      <c r="K441" s="12" t="s">
        <v>24</v>
      </c>
      <c r="L441" s="12" t="s">
        <v>55</v>
      </c>
      <c r="M441" s="272" t="s">
        <v>57</v>
      </c>
      <c r="N441" s="293">
        <v>6857.6</v>
      </c>
      <c r="O441" s="337">
        <f>N441*1.11</f>
        <v>7611.9360000000015</v>
      </c>
      <c r="P441" s="477">
        <f>O441*1.108</f>
        <v>8434.025088000002</v>
      </c>
      <c r="Q441" s="516">
        <v>9936.5</v>
      </c>
      <c r="R441" s="516">
        <v>10512.9</v>
      </c>
    </row>
    <row r="442" spans="8:18" ht="15.75">
      <c r="H442" s="44" t="s">
        <v>56</v>
      </c>
      <c r="I442" s="154"/>
      <c r="J442" s="117">
        <v>14</v>
      </c>
      <c r="K442" s="12" t="s">
        <v>24</v>
      </c>
      <c r="L442" s="12" t="s">
        <v>55</v>
      </c>
      <c r="M442" s="272" t="s">
        <v>57</v>
      </c>
      <c r="N442" s="293">
        <v>6857.6</v>
      </c>
      <c r="O442" s="337"/>
      <c r="P442" s="477"/>
      <c r="Q442" s="515">
        <f>N442*106.7%</f>
        <v>7317.0592</v>
      </c>
      <c r="R442" s="454">
        <f>Q442*105.8%</f>
        <v>7741.4486336</v>
      </c>
    </row>
    <row r="443" spans="8:18" ht="15.75">
      <c r="H443" s="223" t="s">
        <v>320</v>
      </c>
      <c r="I443" s="154"/>
      <c r="J443" s="117">
        <v>14</v>
      </c>
      <c r="K443" s="10" t="s">
        <v>25</v>
      </c>
      <c r="L443" s="10" t="s">
        <v>26</v>
      </c>
      <c r="M443" s="244" t="s">
        <v>27</v>
      </c>
      <c r="N443" s="293">
        <f>N444+N465</f>
        <v>10229.6</v>
      </c>
      <c r="O443" s="337"/>
      <c r="P443" s="477"/>
      <c r="Q443" s="454">
        <f>Q444+Q465</f>
        <v>8295.5</v>
      </c>
      <c r="R443" s="454">
        <f>R444+R465</f>
        <v>8776.699999999999</v>
      </c>
    </row>
    <row r="444" spans="8:18" ht="18.75" customHeight="1">
      <c r="H444" s="309" t="s">
        <v>320</v>
      </c>
      <c r="I444" s="155"/>
      <c r="J444" s="112" t="s">
        <v>275</v>
      </c>
      <c r="K444" s="10" t="s">
        <v>25</v>
      </c>
      <c r="L444" s="12">
        <v>5170000</v>
      </c>
      <c r="M444" s="272" t="s">
        <v>27</v>
      </c>
      <c r="N444" s="293">
        <v>9743.5</v>
      </c>
      <c r="O444" s="337">
        <v>11881</v>
      </c>
      <c r="P444" s="477">
        <v>13164</v>
      </c>
      <c r="Q444" s="515">
        <v>7776.8</v>
      </c>
      <c r="R444" s="515">
        <v>8227.9</v>
      </c>
    </row>
    <row r="445" spans="8:18" ht="14.25" customHeight="1">
      <c r="H445" s="309" t="s">
        <v>244</v>
      </c>
      <c r="I445" s="148"/>
      <c r="J445" s="112" t="s">
        <v>275</v>
      </c>
      <c r="K445" s="10" t="s">
        <v>25</v>
      </c>
      <c r="L445" s="12">
        <v>5170000</v>
      </c>
      <c r="M445" s="272" t="s">
        <v>27</v>
      </c>
      <c r="N445" s="293">
        <v>9743.5</v>
      </c>
      <c r="O445" s="337">
        <v>11881</v>
      </c>
      <c r="P445" s="477">
        <v>13164</v>
      </c>
      <c r="Q445" s="515">
        <v>7776.8</v>
      </c>
      <c r="R445" s="515">
        <v>8227.9</v>
      </c>
    </row>
    <row r="446" spans="8:18" ht="15.75" customHeight="1">
      <c r="H446" s="309" t="s">
        <v>244</v>
      </c>
      <c r="I446" s="154"/>
      <c r="J446" s="112" t="s">
        <v>275</v>
      </c>
      <c r="K446" s="10" t="s">
        <v>25</v>
      </c>
      <c r="L446" s="12">
        <v>5170200</v>
      </c>
      <c r="M446" s="272" t="s">
        <v>27</v>
      </c>
      <c r="N446" s="293">
        <v>9743.5</v>
      </c>
      <c r="O446" s="337">
        <v>11881</v>
      </c>
      <c r="P446" s="477">
        <v>13164</v>
      </c>
      <c r="Q446" s="515">
        <v>7776.8</v>
      </c>
      <c r="R446" s="515">
        <v>8227.9</v>
      </c>
    </row>
    <row r="447" spans="8:18" ht="12.75" customHeight="1">
      <c r="H447" s="44" t="s">
        <v>245</v>
      </c>
      <c r="I447" s="148"/>
      <c r="J447" s="112" t="s">
        <v>275</v>
      </c>
      <c r="K447" s="10" t="s">
        <v>25</v>
      </c>
      <c r="L447" s="12">
        <v>5170200</v>
      </c>
      <c r="M447" s="244" t="s">
        <v>246</v>
      </c>
      <c r="N447" s="293">
        <v>9743.5</v>
      </c>
      <c r="O447" s="337">
        <f>N447*1.11</f>
        <v>10815.285000000002</v>
      </c>
      <c r="P447" s="477">
        <f>O447*1.108</f>
        <v>11983.335780000003</v>
      </c>
      <c r="Q447" s="515">
        <f>N447*106.7%</f>
        <v>10396.3145</v>
      </c>
      <c r="R447" s="454">
        <f>Q447*105.8%</f>
        <v>10999.300741000001</v>
      </c>
    </row>
    <row r="448" spans="8:18" ht="15.75" hidden="1">
      <c r="H448" s="184"/>
      <c r="I448" s="185"/>
      <c r="J448" s="120"/>
      <c r="K448" s="18"/>
      <c r="L448" s="18"/>
      <c r="M448" s="260"/>
      <c r="N448" s="291"/>
      <c r="O448" s="361"/>
      <c r="P448" s="488"/>
      <c r="Q448" s="516"/>
      <c r="R448" s="516"/>
    </row>
    <row r="449" spans="8:18" ht="15.75" hidden="1">
      <c r="H449" s="96"/>
      <c r="I449" s="166"/>
      <c r="J449" s="120"/>
      <c r="K449" s="18"/>
      <c r="L449" s="18"/>
      <c r="M449" s="260"/>
      <c r="N449" s="291"/>
      <c r="O449" s="361"/>
      <c r="P449" s="488"/>
      <c r="Q449" s="516"/>
      <c r="R449" s="516"/>
    </row>
    <row r="450" spans="8:18" ht="15.75" hidden="1">
      <c r="H450" s="96"/>
      <c r="I450" s="166"/>
      <c r="J450" s="120"/>
      <c r="K450" s="18"/>
      <c r="L450" s="18"/>
      <c r="M450" s="260"/>
      <c r="N450" s="291"/>
      <c r="O450" s="361"/>
      <c r="P450" s="488"/>
      <c r="Q450" s="516"/>
      <c r="R450" s="516"/>
    </row>
    <row r="451" spans="8:18" ht="15.75" hidden="1">
      <c r="H451" s="96"/>
      <c r="I451" s="166"/>
      <c r="J451" s="120"/>
      <c r="K451" s="18"/>
      <c r="L451" s="18"/>
      <c r="M451" s="260"/>
      <c r="N451" s="291"/>
      <c r="O451" s="361"/>
      <c r="P451" s="488"/>
      <c r="Q451" s="516"/>
      <c r="R451" s="516"/>
    </row>
    <row r="452" spans="8:18" ht="15.75" hidden="1">
      <c r="H452" s="96"/>
      <c r="I452" s="166"/>
      <c r="J452" s="120"/>
      <c r="K452" s="18"/>
      <c r="L452" s="18"/>
      <c r="M452" s="260"/>
      <c r="N452" s="291"/>
      <c r="O452" s="361"/>
      <c r="P452" s="488"/>
      <c r="Q452" s="516"/>
      <c r="R452" s="516"/>
    </row>
    <row r="453" spans="8:18" ht="15.75" hidden="1">
      <c r="H453" s="96"/>
      <c r="I453" s="166"/>
      <c r="J453" s="120"/>
      <c r="K453" s="18"/>
      <c r="L453" s="18"/>
      <c r="M453" s="260"/>
      <c r="N453" s="291"/>
      <c r="O453" s="361"/>
      <c r="P453" s="488"/>
      <c r="Q453" s="516"/>
      <c r="R453" s="516"/>
    </row>
    <row r="454" spans="8:18" ht="15.75" hidden="1">
      <c r="H454" s="96"/>
      <c r="I454" s="166"/>
      <c r="J454" s="120"/>
      <c r="K454" s="18"/>
      <c r="L454" s="18"/>
      <c r="M454" s="260"/>
      <c r="N454" s="291"/>
      <c r="O454" s="361"/>
      <c r="P454" s="488"/>
      <c r="Q454" s="516"/>
      <c r="R454" s="516"/>
    </row>
    <row r="455" spans="8:18" ht="15.75" hidden="1">
      <c r="H455" s="96"/>
      <c r="I455" s="166"/>
      <c r="J455" s="120"/>
      <c r="K455" s="18"/>
      <c r="L455" s="18"/>
      <c r="M455" s="260"/>
      <c r="N455" s="291"/>
      <c r="O455" s="361"/>
      <c r="P455" s="488"/>
      <c r="Q455" s="516"/>
      <c r="R455" s="516"/>
    </row>
    <row r="456" spans="8:18" ht="15.75" hidden="1">
      <c r="H456" s="96"/>
      <c r="I456" s="166"/>
      <c r="J456" s="120"/>
      <c r="K456" s="18"/>
      <c r="L456" s="18"/>
      <c r="M456" s="260"/>
      <c r="N456" s="291"/>
      <c r="O456" s="361"/>
      <c r="P456" s="488"/>
      <c r="Q456" s="516"/>
      <c r="R456" s="516"/>
    </row>
    <row r="457" spans="8:18" ht="15.75" hidden="1">
      <c r="H457" s="96"/>
      <c r="I457" s="166"/>
      <c r="J457" s="120"/>
      <c r="K457" s="18"/>
      <c r="L457" s="18"/>
      <c r="M457" s="260"/>
      <c r="N457" s="291"/>
      <c r="O457" s="361"/>
      <c r="P457" s="488"/>
      <c r="Q457" s="516"/>
      <c r="R457" s="516"/>
    </row>
    <row r="458" spans="8:18" ht="15.75" hidden="1">
      <c r="H458" s="96"/>
      <c r="I458" s="166"/>
      <c r="J458" s="120"/>
      <c r="K458" s="18"/>
      <c r="L458" s="18"/>
      <c r="M458" s="260"/>
      <c r="N458" s="291"/>
      <c r="O458" s="361"/>
      <c r="P458" s="488"/>
      <c r="Q458" s="516"/>
      <c r="R458" s="516"/>
    </row>
    <row r="459" spans="8:18" ht="15.75" hidden="1">
      <c r="H459" s="96"/>
      <c r="I459" s="166"/>
      <c r="J459" s="120"/>
      <c r="K459" s="18"/>
      <c r="L459" s="18"/>
      <c r="M459" s="260"/>
      <c r="N459" s="291"/>
      <c r="O459" s="361"/>
      <c r="P459" s="488"/>
      <c r="Q459" s="516"/>
      <c r="R459" s="516"/>
    </row>
    <row r="460" spans="8:18" ht="15.75" hidden="1">
      <c r="H460" s="96"/>
      <c r="I460" s="166"/>
      <c r="J460" s="120"/>
      <c r="K460" s="18"/>
      <c r="L460" s="18"/>
      <c r="M460" s="260"/>
      <c r="N460" s="291"/>
      <c r="O460" s="361"/>
      <c r="P460" s="488"/>
      <c r="Q460" s="516"/>
      <c r="R460" s="516"/>
    </row>
    <row r="461" spans="8:18" ht="15.75" hidden="1">
      <c r="H461" s="96"/>
      <c r="I461" s="166"/>
      <c r="J461" s="120"/>
      <c r="K461" s="18"/>
      <c r="L461" s="18"/>
      <c r="M461" s="260"/>
      <c r="N461" s="291"/>
      <c r="O461" s="361"/>
      <c r="P461" s="488"/>
      <c r="Q461" s="516"/>
      <c r="R461" s="516"/>
    </row>
    <row r="462" spans="8:18" ht="15.75" hidden="1">
      <c r="H462" s="96"/>
      <c r="I462" s="166"/>
      <c r="J462" s="120"/>
      <c r="K462" s="18"/>
      <c r="L462" s="18"/>
      <c r="M462" s="260"/>
      <c r="N462" s="291"/>
      <c r="O462" s="361"/>
      <c r="P462" s="488"/>
      <c r="Q462" s="516"/>
      <c r="R462" s="516"/>
    </row>
    <row r="463" spans="8:18" ht="15.75" hidden="1">
      <c r="H463" s="96"/>
      <c r="I463" s="166"/>
      <c r="J463" s="120"/>
      <c r="K463" s="18"/>
      <c r="L463" s="18"/>
      <c r="M463" s="260"/>
      <c r="N463" s="291"/>
      <c r="O463" s="355"/>
      <c r="P463" s="479"/>
      <c r="Q463" s="516"/>
      <c r="R463" s="516"/>
    </row>
    <row r="464" spans="8:18" ht="15.75" hidden="1">
      <c r="H464" s="401"/>
      <c r="I464" s="159"/>
      <c r="J464" s="417"/>
      <c r="K464" s="417"/>
      <c r="L464" s="417"/>
      <c r="M464" s="418"/>
      <c r="N464" s="281"/>
      <c r="O464" s="354"/>
      <c r="P464" s="478"/>
      <c r="Q464" s="516"/>
      <c r="R464" s="516"/>
    </row>
    <row r="465" spans="8:18" ht="26.25">
      <c r="H465" s="467" t="s">
        <v>61</v>
      </c>
      <c r="I465" s="159"/>
      <c r="J465" s="50" t="s">
        <v>29</v>
      </c>
      <c r="K465" s="50" t="s">
        <v>25</v>
      </c>
      <c r="L465" s="50" t="s">
        <v>292</v>
      </c>
      <c r="M465" s="257" t="s">
        <v>27</v>
      </c>
      <c r="N465" s="293">
        <v>486.1</v>
      </c>
      <c r="O465" s="354"/>
      <c r="P465" s="478"/>
      <c r="Q465" s="516">
        <v>518.7</v>
      </c>
      <c r="R465" s="516">
        <v>548.8</v>
      </c>
    </row>
    <row r="466" spans="8:18" ht="16.5" thickBot="1">
      <c r="H466" s="467" t="s">
        <v>63</v>
      </c>
      <c r="I466" s="159"/>
      <c r="J466" s="50" t="s">
        <v>29</v>
      </c>
      <c r="K466" s="50" t="s">
        <v>25</v>
      </c>
      <c r="L466" s="50" t="s">
        <v>292</v>
      </c>
      <c r="M466" s="257" t="s">
        <v>64</v>
      </c>
      <c r="N466" s="293">
        <v>486.1</v>
      </c>
      <c r="O466" s="354"/>
      <c r="P466" s="478"/>
      <c r="Q466" s="527">
        <f>N466*106.7%</f>
        <v>518.6687</v>
      </c>
      <c r="R466" s="520">
        <f>Q466*105.8%</f>
        <v>548.7514845999999</v>
      </c>
    </row>
    <row r="467" spans="8:18" ht="4.5" customHeight="1" hidden="1" thickBot="1">
      <c r="H467" s="39"/>
      <c r="I467" s="165"/>
      <c r="J467" s="218"/>
      <c r="K467" s="219"/>
      <c r="L467" s="219"/>
      <c r="M467" s="263"/>
      <c r="N467" s="287"/>
      <c r="O467" s="354"/>
      <c r="P467" s="478"/>
      <c r="Q467" s="511"/>
      <c r="R467" s="511"/>
    </row>
    <row r="468" spans="8:18" ht="16.5" hidden="1" thickBot="1">
      <c r="H468" s="39"/>
      <c r="I468" s="165"/>
      <c r="J468" s="218"/>
      <c r="K468" s="219"/>
      <c r="L468" s="219"/>
      <c r="M468" s="263"/>
      <c r="N468" s="287"/>
      <c r="O468" s="354"/>
      <c r="P468" s="478"/>
      <c r="Q468" s="511"/>
      <c r="R468" s="511"/>
    </row>
    <row r="469" spans="8:18" ht="16.5" hidden="1" thickBot="1">
      <c r="H469" s="39"/>
      <c r="I469" s="165"/>
      <c r="J469" s="218"/>
      <c r="K469" s="219"/>
      <c r="L469" s="219"/>
      <c r="M469" s="263"/>
      <c r="N469" s="287"/>
      <c r="O469" s="354"/>
      <c r="P469" s="478"/>
      <c r="Q469" s="511"/>
      <c r="R469" s="511"/>
    </row>
    <row r="470" spans="8:18" ht="16.5" hidden="1" thickBot="1">
      <c r="H470" s="39"/>
      <c r="I470" s="165"/>
      <c r="J470" s="218"/>
      <c r="K470" s="219"/>
      <c r="L470" s="219"/>
      <c r="M470" s="263"/>
      <c r="N470" s="287"/>
      <c r="O470" s="354"/>
      <c r="P470" s="478"/>
      <c r="Q470" s="511"/>
      <c r="R470" s="511"/>
    </row>
    <row r="471" spans="8:18" ht="16.5" hidden="1" thickBot="1">
      <c r="H471" s="39"/>
      <c r="I471" s="165"/>
      <c r="J471" s="218"/>
      <c r="K471" s="219"/>
      <c r="L471" s="219"/>
      <c r="M471" s="263"/>
      <c r="N471" s="287"/>
      <c r="O471" s="354"/>
      <c r="P471" s="478"/>
      <c r="Q471" s="511"/>
      <c r="R471" s="511"/>
    </row>
    <row r="472" spans="8:18" ht="16.5" hidden="1" thickBot="1">
      <c r="H472" s="39"/>
      <c r="I472" s="165"/>
      <c r="J472" s="218"/>
      <c r="K472" s="219"/>
      <c r="L472" s="219"/>
      <c r="M472" s="263"/>
      <c r="N472" s="287"/>
      <c r="O472" s="354"/>
      <c r="P472" s="478"/>
      <c r="Q472" s="511"/>
      <c r="R472" s="511"/>
    </row>
    <row r="473" spans="8:18" ht="39.75" customHeight="1">
      <c r="H473" s="375" t="s">
        <v>296</v>
      </c>
      <c r="I473" s="376">
        <v>132</v>
      </c>
      <c r="J473" s="377"/>
      <c r="K473" s="378"/>
      <c r="L473" s="378"/>
      <c r="M473" s="379"/>
      <c r="N473" s="294">
        <f>N474+N489+N535+N482</f>
        <v>75465.4</v>
      </c>
      <c r="O473" s="339">
        <f>O474+O489</f>
        <v>17142.428</v>
      </c>
      <c r="P473" s="489">
        <f>P474+P489</f>
        <v>18741.074224000004</v>
      </c>
      <c r="Q473" s="502">
        <f>Q474+Q489+Q535+Q482</f>
        <v>16695.6916</v>
      </c>
      <c r="R473" s="502">
        <f>R474+R489+R535+R482</f>
        <v>17664.135912799997</v>
      </c>
    </row>
    <row r="474" spans="8:18" ht="15.75" hidden="1">
      <c r="H474" s="86" t="s">
        <v>38</v>
      </c>
      <c r="I474" s="149"/>
      <c r="J474" s="113" t="s">
        <v>39</v>
      </c>
      <c r="K474" s="14" t="s">
        <v>28</v>
      </c>
      <c r="L474" s="14" t="s">
        <v>40</v>
      </c>
      <c r="M474" s="245" t="s">
        <v>27</v>
      </c>
      <c r="N474" s="281">
        <f>N475+N479</f>
        <v>0</v>
      </c>
      <c r="O474" s="330">
        <f>O475+O479</f>
        <v>305</v>
      </c>
      <c r="P474" s="382">
        <f>P475+P479</f>
        <v>338</v>
      </c>
      <c r="Q474" s="511"/>
      <c r="R474" s="511"/>
    </row>
    <row r="475" spans="8:18" ht="14.25" customHeight="1" hidden="1">
      <c r="H475" s="214" t="s">
        <v>207</v>
      </c>
      <c r="I475" s="174"/>
      <c r="J475" s="41" t="s">
        <v>39</v>
      </c>
      <c r="K475" s="41" t="s">
        <v>29</v>
      </c>
      <c r="L475" s="41" t="s">
        <v>40</v>
      </c>
      <c r="M475" s="41" t="s">
        <v>27</v>
      </c>
      <c r="N475" s="281"/>
      <c r="O475" s="330">
        <v>222</v>
      </c>
      <c r="P475" s="382">
        <v>246</v>
      </c>
      <c r="Q475" s="511"/>
      <c r="R475" s="511"/>
    </row>
    <row r="476" spans="8:18" ht="15.75" hidden="1">
      <c r="H476" s="87"/>
      <c r="I476" s="145"/>
      <c r="J476" s="112"/>
      <c r="K476" s="10"/>
      <c r="L476" s="10"/>
      <c r="M476" s="232"/>
      <c r="N476" s="293"/>
      <c r="O476" s="337"/>
      <c r="P476" s="477"/>
      <c r="Q476" s="511"/>
      <c r="R476" s="511"/>
    </row>
    <row r="477" spans="8:18" ht="15.75" hidden="1">
      <c r="H477" s="87" t="s">
        <v>178</v>
      </c>
      <c r="I477" s="145"/>
      <c r="J477" s="112" t="s">
        <v>39</v>
      </c>
      <c r="K477" s="10" t="s">
        <v>29</v>
      </c>
      <c r="L477" s="10" t="s">
        <v>217</v>
      </c>
      <c r="M477" s="232" t="s">
        <v>27</v>
      </c>
      <c r="N477" s="293"/>
      <c r="O477" s="337">
        <v>222</v>
      </c>
      <c r="P477" s="477">
        <v>246</v>
      </c>
      <c r="Q477" s="511"/>
      <c r="R477" s="511"/>
    </row>
    <row r="478" spans="8:18" ht="15.75" hidden="1">
      <c r="H478" s="87" t="s">
        <v>83</v>
      </c>
      <c r="I478" s="145"/>
      <c r="J478" s="112" t="s">
        <v>39</v>
      </c>
      <c r="K478" s="10" t="s">
        <v>29</v>
      </c>
      <c r="L478" s="10" t="s">
        <v>217</v>
      </c>
      <c r="M478" s="232" t="s">
        <v>84</v>
      </c>
      <c r="N478" s="293"/>
      <c r="O478" s="337">
        <f>N478*1.11</f>
        <v>0</v>
      </c>
      <c r="P478" s="477">
        <f>O478*1.108</f>
        <v>0</v>
      </c>
      <c r="Q478" s="511"/>
      <c r="R478" s="511"/>
    </row>
    <row r="479" spans="8:18" ht="15.75" hidden="1">
      <c r="H479" s="79" t="s">
        <v>41</v>
      </c>
      <c r="I479" s="156"/>
      <c r="J479" s="47" t="s">
        <v>39</v>
      </c>
      <c r="K479" s="47" t="s">
        <v>42</v>
      </c>
      <c r="L479" s="47" t="s">
        <v>26</v>
      </c>
      <c r="M479" s="255" t="s">
        <v>27</v>
      </c>
      <c r="N479" s="293"/>
      <c r="O479" s="337">
        <v>83</v>
      </c>
      <c r="P479" s="477">
        <v>92</v>
      </c>
      <c r="Q479" s="511"/>
      <c r="R479" s="511"/>
    </row>
    <row r="480" spans="8:18" ht="33" hidden="1">
      <c r="H480" s="207" t="s">
        <v>238</v>
      </c>
      <c r="I480" s="175"/>
      <c r="J480" s="71" t="s">
        <v>39</v>
      </c>
      <c r="K480" s="71" t="s">
        <v>42</v>
      </c>
      <c r="L480" s="72">
        <v>3400500</v>
      </c>
      <c r="M480" s="273" t="s">
        <v>27</v>
      </c>
      <c r="N480" s="293"/>
      <c r="O480" s="337">
        <v>83</v>
      </c>
      <c r="P480" s="477">
        <v>92</v>
      </c>
      <c r="Q480" s="511"/>
      <c r="R480" s="511"/>
    </row>
    <row r="481" spans="8:18" ht="15.75" hidden="1">
      <c r="H481" s="444" t="s">
        <v>111</v>
      </c>
      <c r="I481" s="175"/>
      <c r="J481" s="71" t="s">
        <v>39</v>
      </c>
      <c r="K481" s="71" t="s">
        <v>42</v>
      </c>
      <c r="L481" s="72">
        <v>3400500</v>
      </c>
      <c r="M481" s="273" t="s">
        <v>112</v>
      </c>
      <c r="N481" s="293"/>
      <c r="O481" s="337">
        <f>N481*1.11</f>
        <v>0</v>
      </c>
      <c r="P481" s="477">
        <f>O481*1.108</f>
        <v>0</v>
      </c>
      <c r="Q481" s="511"/>
      <c r="R481" s="511"/>
    </row>
    <row r="482" spans="8:18" ht="26.25">
      <c r="H482" s="86" t="s">
        <v>188</v>
      </c>
      <c r="I482" s="149"/>
      <c r="J482" s="113" t="s">
        <v>25</v>
      </c>
      <c r="K482" s="14" t="s">
        <v>28</v>
      </c>
      <c r="L482" s="14" t="s">
        <v>40</v>
      </c>
      <c r="M482" s="245" t="s">
        <v>27</v>
      </c>
      <c r="N482" s="281">
        <v>1017</v>
      </c>
      <c r="O482" s="330"/>
      <c r="P482" s="382"/>
      <c r="Q482" s="529">
        <v>1085.1</v>
      </c>
      <c r="R482" s="529">
        <v>1148.1</v>
      </c>
    </row>
    <row r="483" spans="8:18" ht="39">
      <c r="H483" s="87" t="s">
        <v>323</v>
      </c>
      <c r="I483" s="144"/>
      <c r="J483" s="112" t="s">
        <v>25</v>
      </c>
      <c r="K483" s="10" t="s">
        <v>37</v>
      </c>
      <c r="L483" s="10" t="s">
        <v>26</v>
      </c>
      <c r="M483" s="232" t="s">
        <v>27</v>
      </c>
      <c r="N483" s="293">
        <v>1017</v>
      </c>
      <c r="O483" s="337"/>
      <c r="P483" s="477"/>
      <c r="Q483" s="516">
        <v>1085.1</v>
      </c>
      <c r="R483" s="516">
        <v>1148.1</v>
      </c>
    </row>
    <row r="484" spans="8:18" ht="15.75">
      <c r="H484" s="468" t="s">
        <v>325</v>
      </c>
      <c r="I484" s="175"/>
      <c r="J484" s="71" t="s">
        <v>25</v>
      </c>
      <c r="K484" s="71" t="s">
        <v>37</v>
      </c>
      <c r="L484" s="445" t="s">
        <v>324</v>
      </c>
      <c r="M484" s="273" t="s">
        <v>27</v>
      </c>
      <c r="N484" s="293">
        <v>1017</v>
      </c>
      <c r="O484" s="337"/>
      <c r="P484" s="477"/>
      <c r="Q484" s="516">
        <v>1085.1</v>
      </c>
      <c r="R484" s="516">
        <v>1148.1</v>
      </c>
    </row>
    <row r="485" spans="8:18" ht="15.75">
      <c r="H485" s="468" t="s">
        <v>72</v>
      </c>
      <c r="I485" s="175"/>
      <c r="J485" s="71" t="s">
        <v>25</v>
      </c>
      <c r="K485" s="71" t="s">
        <v>37</v>
      </c>
      <c r="L485" s="72">
        <v>3029900</v>
      </c>
      <c r="M485" s="273" t="s">
        <v>36</v>
      </c>
      <c r="N485" s="293">
        <v>1017</v>
      </c>
      <c r="O485" s="337"/>
      <c r="P485" s="477"/>
      <c r="Q485" s="515">
        <f>N485*106.7%</f>
        <v>1085.139</v>
      </c>
      <c r="R485" s="454">
        <f>Q485*105.8%</f>
        <v>1148.0770619999998</v>
      </c>
    </row>
    <row r="486" spans="8:18" ht="15.75" hidden="1">
      <c r="H486" s="468"/>
      <c r="I486" s="175"/>
      <c r="J486" s="71"/>
      <c r="K486" s="71"/>
      <c r="L486" s="72"/>
      <c r="M486" s="273"/>
      <c r="N486" s="293"/>
      <c r="O486" s="337"/>
      <c r="P486" s="477"/>
      <c r="Q486" s="511"/>
      <c r="R486" s="511"/>
    </row>
    <row r="487" spans="8:18" ht="15.75" hidden="1">
      <c r="H487" s="468"/>
      <c r="I487" s="175"/>
      <c r="J487" s="71"/>
      <c r="K487" s="71"/>
      <c r="L487" s="72"/>
      <c r="M487" s="273"/>
      <c r="N487" s="293"/>
      <c r="O487" s="337"/>
      <c r="P487" s="477"/>
      <c r="Q487" s="511"/>
      <c r="R487" s="511"/>
    </row>
    <row r="488" spans="8:18" ht="15.75" hidden="1">
      <c r="H488" s="217"/>
      <c r="I488" s="175"/>
      <c r="J488" s="71"/>
      <c r="K488" s="71"/>
      <c r="L488" s="72"/>
      <c r="M488" s="273"/>
      <c r="N488" s="293"/>
      <c r="O488" s="337"/>
      <c r="P488" s="477"/>
      <c r="Q488" s="511"/>
      <c r="R488" s="511"/>
    </row>
    <row r="489" spans="8:18" ht="15.75">
      <c r="H489" s="86" t="s">
        <v>172</v>
      </c>
      <c r="I489" s="147"/>
      <c r="J489" s="113" t="s">
        <v>161</v>
      </c>
      <c r="K489" s="14" t="s">
        <v>28</v>
      </c>
      <c r="L489" s="14" t="s">
        <v>40</v>
      </c>
      <c r="M489" s="245" t="s">
        <v>27</v>
      </c>
      <c r="N489" s="281">
        <f>N490+N497+N509+N520</f>
        <v>72184.2</v>
      </c>
      <c r="O489" s="330">
        <f>O490+O497+O509+O520</f>
        <v>16837.428</v>
      </c>
      <c r="P489" s="382">
        <f>P490+P497+P509+P520</f>
        <v>18403.074224000004</v>
      </c>
      <c r="Q489" s="503">
        <f>Q490+Q497+Q509+Q520</f>
        <v>13194.691599999998</v>
      </c>
      <c r="R489" s="503">
        <f>R490+R497+R509+R520</f>
        <v>13960.035912799998</v>
      </c>
    </row>
    <row r="490" spans="8:18" ht="15.75">
      <c r="H490" s="86" t="s">
        <v>173</v>
      </c>
      <c r="I490" s="149"/>
      <c r="J490" s="113" t="s">
        <v>161</v>
      </c>
      <c r="K490" s="14" t="s">
        <v>24</v>
      </c>
      <c r="L490" s="14" t="s">
        <v>40</v>
      </c>
      <c r="M490" s="245" t="s">
        <v>27</v>
      </c>
      <c r="N490" s="281">
        <f>N491+N493+N495</f>
        <v>260</v>
      </c>
      <c r="O490" s="330">
        <f>O491+O493+O495</f>
        <v>2677</v>
      </c>
      <c r="P490" s="382">
        <f>P491+P493+P495</f>
        <v>2966</v>
      </c>
      <c r="Q490" s="503">
        <f>Q491+Q493+Q495</f>
        <v>277.4</v>
      </c>
      <c r="R490" s="503">
        <f>R491+R493+R495</f>
        <v>293.5</v>
      </c>
    </row>
    <row r="491" spans="8:18" ht="39">
      <c r="H491" s="100" t="s">
        <v>174</v>
      </c>
      <c r="I491" s="176"/>
      <c r="J491" s="119" t="s">
        <v>161</v>
      </c>
      <c r="K491" s="17" t="s">
        <v>24</v>
      </c>
      <c r="L491" s="17" t="s">
        <v>310</v>
      </c>
      <c r="M491" s="274" t="s">
        <v>27</v>
      </c>
      <c r="N491" s="293">
        <v>215</v>
      </c>
      <c r="O491" s="337">
        <v>222</v>
      </c>
      <c r="P491" s="477">
        <v>246</v>
      </c>
      <c r="Q491" s="515">
        <v>229.4</v>
      </c>
      <c r="R491" s="515">
        <v>242.7</v>
      </c>
    </row>
    <row r="492" spans="8:18" ht="15" customHeight="1">
      <c r="H492" s="100" t="s">
        <v>111</v>
      </c>
      <c r="I492" s="176"/>
      <c r="J492" s="119" t="s">
        <v>161</v>
      </c>
      <c r="K492" s="17" t="s">
        <v>24</v>
      </c>
      <c r="L492" s="17" t="s">
        <v>310</v>
      </c>
      <c r="M492" s="274" t="s">
        <v>112</v>
      </c>
      <c r="N492" s="293">
        <v>215</v>
      </c>
      <c r="O492" s="337">
        <f>N492*1.11</f>
        <v>238.65000000000003</v>
      </c>
      <c r="P492" s="477">
        <f>O492*1.108</f>
        <v>264.42420000000004</v>
      </c>
      <c r="Q492" s="515">
        <f>N492*106.7%</f>
        <v>229.405</v>
      </c>
      <c r="R492" s="454">
        <f>Q492*105.8%</f>
        <v>242.71049000000002</v>
      </c>
    </row>
    <row r="493" spans="8:18" ht="15.75" hidden="1">
      <c r="H493" s="100"/>
      <c r="I493" s="176"/>
      <c r="J493" s="119"/>
      <c r="K493" s="17"/>
      <c r="L493" s="17"/>
      <c r="M493" s="274"/>
      <c r="N493" s="293"/>
      <c r="O493" s="337">
        <v>2411</v>
      </c>
      <c r="P493" s="477">
        <v>2671</v>
      </c>
      <c r="Q493" s="516"/>
      <c r="R493" s="516"/>
    </row>
    <row r="494" spans="8:18" ht="15.75" hidden="1">
      <c r="H494" s="100"/>
      <c r="I494" s="176"/>
      <c r="J494" s="119"/>
      <c r="K494" s="17"/>
      <c r="L494" s="17"/>
      <c r="M494" s="274"/>
      <c r="N494" s="293"/>
      <c r="O494" s="337">
        <f>N494*1.11</f>
        <v>0</v>
      </c>
      <c r="P494" s="477">
        <f>O494*1.108</f>
        <v>0</v>
      </c>
      <c r="Q494" s="516"/>
      <c r="R494" s="516"/>
    </row>
    <row r="495" spans="8:18" ht="15.75">
      <c r="H495" s="87" t="s">
        <v>175</v>
      </c>
      <c r="I495" s="145"/>
      <c r="J495" s="112" t="s">
        <v>161</v>
      </c>
      <c r="K495" s="10" t="s">
        <v>24</v>
      </c>
      <c r="L495" s="10" t="s">
        <v>176</v>
      </c>
      <c r="M495" s="232" t="s">
        <v>27</v>
      </c>
      <c r="N495" s="293">
        <v>45</v>
      </c>
      <c r="O495" s="337">
        <v>44</v>
      </c>
      <c r="P495" s="477">
        <v>49</v>
      </c>
      <c r="Q495" s="515">
        <v>48</v>
      </c>
      <c r="R495" s="515">
        <v>50.8</v>
      </c>
    </row>
    <row r="496" spans="8:18" ht="15.75">
      <c r="H496" s="87" t="s">
        <v>19</v>
      </c>
      <c r="I496" s="144"/>
      <c r="J496" s="112" t="s">
        <v>161</v>
      </c>
      <c r="K496" s="10" t="s">
        <v>24</v>
      </c>
      <c r="L496" s="12" t="s">
        <v>81</v>
      </c>
      <c r="M496" s="248">
        <v>500</v>
      </c>
      <c r="N496" s="293">
        <v>45</v>
      </c>
      <c r="O496" s="337">
        <f>N496*1.11</f>
        <v>49.95</v>
      </c>
      <c r="P496" s="477">
        <f>O496*1.108</f>
        <v>55.34460000000001</v>
      </c>
      <c r="Q496" s="515">
        <f>N496*106.7%</f>
        <v>48.015</v>
      </c>
      <c r="R496" s="454">
        <f>Q496*105.8%</f>
        <v>50.799870000000006</v>
      </c>
    </row>
    <row r="497" spans="8:18" ht="15.75">
      <c r="H497" s="86" t="s">
        <v>177</v>
      </c>
      <c r="I497" s="149"/>
      <c r="J497" s="113" t="s">
        <v>161</v>
      </c>
      <c r="K497" s="14" t="s">
        <v>29</v>
      </c>
      <c r="L497" s="14" t="s">
        <v>40</v>
      </c>
      <c r="M497" s="245" t="s">
        <v>27</v>
      </c>
      <c r="N497" s="281">
        <f>N499+N506+N508+N501</f>
        <v>69232.8</v>
      </c>
      <c r="O497" s="330">
        <f>O499+O506+O508</f>
        <v>10450.428</v>
      </c>
      <c r="P497" s="382">
        <f>P499+P506+P508</f>
        <v>11579.074224000002</v>
      </c>
      <c r="Q497" s="503">
        <f>Q499+Q506+Q508+Q501</f>
        <v>10045.591599999998</v>
      </c>
      <c r="R497" s="503">
        <f>R499+R506+R508+R501</f>
        <v>10628.235912799999</v>
      </c>
    </row>
    <row r="498" spans="8:18" ht="15.75">
      <c r="H498" s="87" t="s">
        <v>178</v>
      </c>
      <c r="I498" s="145"/>
      <c r="J498" s="119" t="s">
        <v>161</v>
      </c>
      <c r="K498" s="17" t="s">
        <v>29</v>
      </c>
      <c r="L498" s="10" t="s">
        <v>179</v>
      </c>
      <c r="M498" s="232" t="s">
        <v>27</v>
      </c>
      <c r="N498" s="293">
        <v>9414.8</v>
      </c>
      <c r="O498" s="337">
        <v>929</v>
      </c>
      <c r="P498" s="477">
        <v>1029</v>
      </c>
      <c r="Q498" s="515">
        <v>10045.6</v>
      </c>
      <c r="R498" s="515">
        <v>10628.2</v>
      </c>
    </row>
    <row r="499" spans="8:18" ht="15.75">
      <c r="H499" s="87" t="s">
        <v>83</v>
      </c>
      <c r="I499" s="145"/>
      <c r="J499" s="119" t="s">
        <v>161</v>
      </c>
      <c r="K499" s="17" t="s">
        <v>29</v>
      </c>
      <c r="L499" s="10" t="s">
        <v>179</v>
      </c>
      <c r="M499" s="232" t="s">
        <v>84</v>
      </c>
      <c r="N499" s="293">
        <v>9414.8</v>
      </c>
      <c r="O499" s="337">
        <f>N499*1.11</f>
        <v>10450.428</v>
      </c>
      <c r="P499" s="477">
        <f>O499*1.108</f>
        <v>11579.074224000002</v>
      </c>
      <c r="Q499" s="515">
        <f>N499*106.7%</f>
        <v>10045.591599999998</v>
      </c>
      <c r="R499" s="454">
        <f>Q499*105.8%</f>
        <v>10628.235912799999</v>
      </c>
    </row>
    <row r="500" spans="8:18" ht="43.5" customHeight="1">
      <c r="H500" s="39" t="s">
        <v>312</v>
      </c>
      <c r="I500" s="145"/>
      <c r="J500" s="119" t="s">
        <v>161</v>
      </c>
      <c r="K500" s="17" t="s">
        <v>29</v>
      </c>
      <c r="L500" s="10" t="s">
        <v>311</v>
      </c>
      <c r="M500" s="232" t="s">
        <v>27</v>
      </c>
      <c r="N500" s="293">
        <v>59818</v>
      </c>
      <c r="O500" s="337"/>
      <c r="P500" s="477"/>
      <c r="Q500" s="516"/>
      <c r="R500" s="516"/>
    </row>
    <row r="501" spans="8:18" ht="15.75">
      <c r="H501" s="87" t="s">
        <v>83</v>
      </c>
      <c r="I501" s="145"/>
      <c r="J501" s="119" t="s">
        <v>161</v>
      </c>
      <c r="K501" s="17" t="s">
        <v>29</v>
      </c>
      <c r="L501" s="10" t="s">
        <v>311</v>
      </c>
      <c r="M501" s="232" t="s">
        <v>84</v>
      </c>
      <c r="N501" s="293">
        <v>59818</v>
      </c>
      <c r="O501" s="337"/>
      <c r="P501" s="477"/>
      <c r="Q501" s="515"/>
      <c r="R501" s="454">
        <f>Q501*105.8%</f>
        <v>0</v>
      </c>
    </row>
    <row r="502" spans="8:18" ht="0.75" customHeight="1" hidden="1">
      <c r="H502" s="39"/>
      <c r="I502" s="145"/>
      <c r="J502" s="119"/>
      <c r="K502" s="17"/>
      <c r="L502" s="10"/>
      <c r="M502" s="232"/>
      <c r="N502" s="293"/>
      <c r="O502" s="337"/>
      <c r="P502" s="477"/>
      <c r="Q502" s="516"/>
      <c r="R502" s="516"/>
    </row>
    <row r="503" spans="8:18" ht="15.75" hidden="1">
      <c r="H503" s="39"/>
      <c r="I503" s="145"/>
      <c r="J503" s="119"/>
      <c r="K503" s="17"/>
      <c r="L503" s="10"/>
      <c r="M503" s="232"/>
      <c r="N503" s="293"/>
      <c r="O503" s="337"/>
      <c r="P503" s="477"/>
      <c r="Q503" s="516"/>
      <c r="R503" s="516"/>
    </row>
    <row r="504" spans="8:18" ht="15.75" hidden="1">
      <c r="H504" s="94" t="s">
        <v>234</v>
      </c>
      <c r="I504" s="157"/>
      <c r="J504" s="69" t="s">
        <v>161</v>
      </c>
      <c r="K504" s="55" t="s">
        <v>29</v>
      </c>
      <c r="L504" s="55" t="s">
        <v>235</v>
      </c>
      <c r="M504" s="66" t="s">
        <v>27</v>
      </c>
      <c r="N504" s="293"/>
      <c r="O504" s="337">
        <v>385</v>
      </c>
      <c r="P504" s="477">
        <v>426</v>
      </c>
      <c r="Q504" s="516"/>
      <c r="R504" s="516"/>
    </row>
    <row r="505" spans="8:18" ht="15.75" hidden="1">
      <c r="H505" s="215" t="s">
        <v>236</v>
      </c>
      <c r="I505" s="157"/>
      <c r="J505" s="69" t="s">
        <v>161</v>
      </c>
      <c r="K505" s="55" t="s">
        <v>29</v>
      </c>
      <c r="L505" s="55" t="s">
        <v>237</v>
      </c>
      <c r="M505" s="66" t="s">
        <v>27</v>
      </c>
      <c r="N505" s="293"/>
      <c r="O505" s="337">
        <v>385</v>
      </c>
      <c r="P505" s="477">
        <v>426</v>
      </c>
      <c r="Q505" s="516"/>
      <c r="R505" s="516"/>
    </row>
    <row r="506" spans="8:18" ht="15" customHeight="1" hidden="1">
      <c r="H506" s="208" t="s">
        <v>111</v>
      </c>
      <c r="I506" s="157"/>
      <c r="J506" s="69" t="s">
        <v>161</v>
      </c>
      <c r="K506" s="55" t="s">
        <v>29</v>
      </c>
      <c r="L506" s="55" t="s">
        <v>237</v>
      </c>
      <c r="M506" s="66" t="s">
        <v>112</v>
      </c>
      <c r="N506" s="293"/>
      <c r="O506" s="337">
        <f>N506*1.11</f>
        <v>0</v>
      </c>
      <c r="P506" s="477">
        <f>O506*1.108</f>
        <v>0</v>
      </c>
      <c r="Q506" s="516"/>
      <c r="R506" s="516"/>
    </row>
    <row r="507" spans="8:18" ht="0.75" customHeight="1" hidden="1">
      <c r="H507" s="94" t="s">
        <v>190</v>
      </c>
      <c r="I507" s="157"/>
      <c r="J507" s="69"/>
      <c r="K507" s="55"/>
      <c r="L507" s="55"/>
      <c r="M507" s="66"/>
      <c r="N507" s="293"/>
      <c r="O507" s="354"/>
      <c r="P507" s="478"/>
      <c r="Q507" s="516"/>
      <c r="R507" s="516"/>
    </row>
    <row r="508" spans="8:18" ht="15.75" hidden="1">
      <c r="H508" s="99" t="s">
        <v>83</v>
      </c>
      <c r="I508" s="157"/>
      <c r="J508" s="69"/>
      <c r="K508" s="55"/>
      <c r="L508" s="55"/>
      <c r="M508" s="275"/>
      <c r="N508" s="293"/>
      <c r="O508" s="354"/>
      <c r="P508" s="478"/>
      <c r="Q508" s="516"/>
      <c r="R508" s="516"/>
    </row>
    <row r="509" spans="8:18" ht="15.75" hidden="1">
      <c r="H509" s="79" t="s">
        <v>247</v>
      </c>
      <c r="I509" s="147"/>
      <c r="J509" s="297" t="s">
        <v>161</v>
      </c>
      <c r="K509" s="250" t="s">
        <v>25</v>
      </c>
      <c r="L509" s="250" t="s">
        <v>26</v>
      </c>
      <c r="M509" s="276" t="s">
        <v>27</v>
      </c>
      <c r="N509" s="335"/>
      <c r="O509" s="364" t="s">
        <v>267</v>
      </c>
      <c r="P509" s="492" t="s">
        <v>268</v>
      </c>
      <c r="Q509" s="516"/>
      <c r="R509" s="516"/>
    </row>
    <row r="510" spans="8:18" ht="15.75" hidden="1">
      <c r="H510" s="94" t="s">
        <v>247</v>
      </c>
      <c r="I510" s="301"/>
      <c r="J510" s="63" t="s">
        <v>161</v>
      </c>
      <c r="K510" s="68" t="s">
        <v>25</v>
      </c>
      <c r="L510" s="251" t="s">
        <v>248</v>
      </c>
      <c r="M510" s="277" t="s">
        <v>27</v>
      </c>
      <c r="N510" s="336"/>
      <c r="O510" s="365">
        <f>O511+O515</f>
        <v>1106</v>
      </c>
      <c r="P510" s="493">
        <f>P511+P515</f>
        <v>1225</v>
      </c>
      <c r="Q510" s="516"/>
      <c r="R510" s="516"/>
    </row>
    <row r="511" spans="8:18" ht="15.75" hidden="1">
      <c r="H511" s="207" t="s">
        <v>249</v>
      </c>
      <c r="I511" s="155"/>
      <c r="J511" s="49" t="s">
        <v>161</v>
      </c>
      <c r="K511" s="68" t="s">
        <v>25</v>
      </c>
      <c r="L511" s="68" t="s">
        <v>250</v>
      </c>
      <c r="M511" s="270" t="s">
        <v>27</v>
      </c>
      <c r="N511" s="389"/>
      <c r="O511" s="337">
        <v>250</v>
      </c>
      <c r="P511" s="477">
        <v>277</v>
      </c>
      <c r="Q511" s="516"/>
      <c r="R511" s="516"/>
    </row>
    <row r="512" spans="8:18" ht="15.75" hidden="1">
      <c r="H512" s="208" t="s">
        <v>111</v>
      </c>
      <c r="I512" s="155"/>
      <c r="J512" s="49" t="s">
        <v>161</v>
      </c>
      <c r="K512" s="68" t="s">
        <v>25</v>
      </c>
      <c r="L512" s="68" t="s">
        <v>250</v>
      </c>
      <c r="M512" s="270" t="s">
        <v>112</v>
      </c>
      <c r="N512" s="389"/>
      <c r="O512" s="337">
        <v>250</v>
      </c>
      <c r="P512" s="477">
        <v>277</v>
      </c>
      <c r="Q512" s="516"/>
      <c r="R512" s="516"/>
    </row>
    <row r="513" spans="8:18" ht="15.75" hidden="1">
      <c r="H513" s="208" t="s">
        <v>251</v>
      </c>
      <c r="I513" s="147"/>
      <c r="J513" s="49" t="s">
        <v>161</v>
      </c>
      <c r="K513" s="68" t="s">
        <v>25</v>
      </c>
      <c r="L513" s="68" t="s">
        <v>250</v>
      </c>
      <c r="M513" s="270" t="s">
        <v>112</v>
      </c>
      <c r="N513" s="392"/>
      <c r="O513" s="337">
        <v>250</v>
      </c>
      <c r="P513" s="477">
        <v>277</v>
      </c>
      <c r="Q513" s="516"/>
      <c r="R513" s="516"/>
    </row>
    <row r="514" spans="8:18" ht="15.75" hidden="1">
      <c r="H514" s="349" t="s">
        <v>252</v>
      </c>
      <c r="I514" s="155"/>
      <c r="J514" s="49" t="s">
        <v>161</v>
      </c>
      <c r="K514" s="68" t="s">
        <v>25</v>
      </c>
      <c r="L514" s="68" t="s">
        <v>250</v>
      </c>
      <c r="M514" s="270" t="s">
        <v>112</v>
      </c>
      <c r="N514" s="392"/>
      <c r="O514" s="337">
        <f>N514*1.11</f>
        <v>0</v>
      </c>
      <c r="P514" s="477">
        <f>O514*1.108</f>
        <v>0</v>
      </c>
      <c r="Q514" s="516"/>
      <c r="R514" s="516"/>
    </row>
    <row r="515" spans="8:18" ht="22.5" hidden="1">
      <c r="H515" s="207" t="s">
        <v>254</v>
      </c>
      <c r="I515" s="155"/>
      <c r="J515" s="49" t="s">
        <v>161</v>
      </c>
      <c r="K515" s="68" t="s">
        <v>25</v>
      </c>
      <c r="L515" s="68" t="s">
        <v>255</v>
      </c>
      <c r="M515" s="270" t="s">
        <v>27</v>
      </c>
      <c r="N515" s="389"/>
      <c r="O515" s="337">
        <v>856</v>
      </c>
      <c r="P515" s="477">
        <v>948</v>
      </c>
      <c r="Q515" s="516"/>
      <c r="R515" s="516"/>
    </row>
    <row r="516" spans="8:18" ht="15.75" hidden="1">
      <c r="H516" s="208" t="s">
        <v>111</v>
      </c>
      <c r="I516" s="155"/>
      <c r="J516" s="49" t="s">
        <v>161</v>
      </c>
      <c r="K516" s="68" t="s">
        <v>25</v>
      </c>
      <c r="L516" s="68" t="s">
        <v>255</v>
      </c>
      <c r="M516" s="270" t="s">
        <v>112</v>
      </c>
      <c r="N516" s="389"/>
      <c r="O516" s="337">
        <v>856</v>
      </c>
      <c r="P516" s="477">
        <v>948</v>
      </c>
      <c r="Q516" s="516"/>
      <c r="R516" s="516"/>
    </row>
    <row r="517" spans="8:18" ht="15.75" hidden="1">
      <c r="H517" s="208" t="s">
        <v>251</v>
      </c>
      <c r="I517" s="147"/>
      <c r="J517" s="49" t="s">
        <v>161</v>
      </c>
      <c r="K517" s="68" t="s">
        <v>25</v>
      </c>
      <c r="L517" s="68" t="s">
        <v>255</v>
      </c>
      <c r="M517" s="270" t="s">
        <v>112</v>
      </c>
      <c r="N517" s="392"/>
      <c r="O517" s="337">
        <v>856</v>
      </c>
      <c r="P517" s="477">
        <v>948</v>
      </c>
      <c r="Q517" s="516"/>
      <c r="R517" s="516"/>
    </row>
    <row r="518" spans="8:18" ht="15.75" hidden="1">
      <c r="H518" s="349" t="s">
        <v>252</v>
      </c>
      <c r="I518" s="155"/>
      <c r="J518" s="49" t="s">
        <v>161</v>
      </c>
      <c r="K518" s="68" t="s">
        <v>25</v>
      </c>
      <c r="L518" s="68" t="s">
        <v>255</v>
      </c>
      <c r="M518" s="270" t="s">
        <v>112</v>
      </c>
      <c r="N518" s="392"/>
      <c r="O518" s="337">
        <v>856</v>
      </c>
      <c r="P518" s="477">
        <v>948</v>
      </c>
      <c r="Q518" s="516"/>
      <c r="R518" s="516"/>
    </row>
    <row r="519" spans="8:18" ht="23.25" hidden="1">
      <c r="H519" s="350" t="s">
        <v>253</v>
      </c>
      <c r="I519" s="302"/>
      <c r="J519" s="69" t="s">
        <v>161</v>
      </c>
      <c r="K519" s="55" t="s">
        <v>25</v>
      </c>
      <c r="L519" s="55" t="s">
        <v>255</v>
      </c>
      <c r="M519" s="66" t="s">
        <v>112</v>
      </c>
      <c r="N519" s="392"/>
      <c r="O519" s="337">
        <f>N519*1.11</f>
        <v>0</v>
      </c>
      <c r="P519" s="477">
        <f>O519*1.108</f>
        <v>0</v>
      </c>
      <c r="Q519" s="516"/>
      <c r="R519" s="516"/>
    </row>
    <row r="520" spans="8:18" ht="15.75" customHeight="1">
      <c r="H520" s="86" t="s">
        <v>180</v>
      </c>
      <c r="I520" s="149"/>
      <c r="J520" s="113" t="s">
        <v>161</v>
      </c>
      <c r="K520" s="14" t="s">
        <v>161</v>
      </c>
      <c r="L520" s="14" t="s">
        <v>40</v>
      </c>
      <c r="M520" s="245" t="s">
        <v>27</v>
      </c>
      <c r="N520" s="281">
        <f>N521</f>
        <v>2691.4</v>
      </c>
      <c r="O520" s="330">
        <v>2604</v>
      </c>
      <c r="P520" s="382">
        <v>2633</v>
      </c>
      <c r="Q520" s="517">
        <v>2871.7</v>
      </c>
      <c r="R520" s="517">
        <v>3038.3</v>
      </c>
    </row>
    <row r="521" spans="8:18" ht="39">
      <c r="H521" s="87" t="s">
        <v>151</v>
      </c>
      <c r="I521" s="144"/>
      <c r="J521" s="112" t="s">
        <v>161</v>
      </c>
      <c r="K521" s="10" t="s">
        <v>161</v>
      </c>
      <c r="L521" s="10" t="s">
        <v>152</v>
      </c>
      <c r="M521" s="232" t="s">
        <v>27</v>
      </c>
      <c r="N521" s="293">
        <v>2691.4</v>
      </c>
      <c r="O521" s="337">
        <v>2604</v>
      </c>
      <c r="P521" s="477">
        <v>2633</v>
      </c>
      <c r="Q521" s="515">
        <v>2871.7</v>
      </c>
      <c r="R521" s="515">
        <v>3038.3</v>
      </c>
    </row>
    <row r="522" spans="8:18" ht="15.75">
      <c r="H522" s="87" t="s">
        <v>153</v>
      </c>
      <c r="I522" s="145"/>
      <c r="J522" s="112" t="s">
        <v>161</v>
      </c>
      <c r="K522" s="10" t="s">
        <v>161</v>
      </c>
      <c r="L522" s="10" t="s">
        <v>154</v>
      </c>
      <c r="M522" s="232" t="s">
        <v>27</v>
      </c>
      <c r="N522" s="293">
        <v>2691.4</v>
      </c>
      <c r="O522" s="337">
        <v>2604</v>
      </c>
      <c r="P522" s="477">
        <v>2633</v>
      </c>
      <c r="Q522" s="515">
        <v>2871.7</v>
      </c>
      <c r="R522" s="515">
        <v>3038.3</v>
      </c>
    </row>
    <row r="523" spans="8:18" ht="16.5" thickBot="1">
      <c r="H523" s="104" t="s">
        <v>19</v>
      </c>
      <c r="I523" s="182"/>
      <c r="J523" s="131" t="s">
        <v>161</v>
      </c>
      <c r="K523" s="45" t="s">
        <v>161</v>
      </c>
      <c r="L523" s="45" t="s">
        <v>154</v>
      </c>
      <c r="M523" s="231">
        <v>500</v>
      </c>
      <c r="N523" s="295">
        <v>2691.4</v>
      </c>
      <c r="O523" s="332">
        <f>O524+O525</f>
        <v>2604.398</v>
      </c>
      <c r="P523" s="484">
        <f>P524+P525</f>
        <v>2633.3849840000003</v>
      </c>
      <c r="Q523" s="515">
        <f>N523*106.7%</f>
        <v>2871.7237999999998</v>
      </c>
      <c r="R523" s="454">
        <f>Q523*105.8%</f>
        <v>3038.2837804</v>
      </c>
    </row>
    <row r="524" spans="8:18" ht="15.75" hidden="1">
      <c r="H524" s="39" t="s">
        <v>240</v>
      </c>
      <c r="I524" s="220"/>
      <c r="J524" s="218"/>
      <c r="K524" s="219"/>
      <c r="L524" s="219"/>
      <c r="M524" s="263"/>
      <c r="N524" s="287">
        <v>2336</v>
      </c>
      <c r="O524" s="353">
        <v>2336</v>
      </c>
      <c r="P524" s="476">
        <v>2336</v>
      </c>
      <c r="Q524" s="516"/>
      <c r="R524" s="516"/>
    </row>
    <row r="525" spans="8:18" ht="15.75" hidden="1">
      <c r="H525" s="198" t="s">
        <v>241</v>
      </c>
      <c r="I525" s="199"/>
      <c r="J525" s="122"/>
      <c r="K525" s="7"/>
      <c r="L525" s="7"/>
      <c r="M525" s="278"/>
      <c r="N525" s="291">
        <v>241.8</v>
      </c>
      <c r="O525" s="337">
        <f>N525*1.11</f>
        <v>268.398</v>
      </c>
      <c r="P525" s="477">
        <f>O525*1.108</f>
        <v>297.38498400000003</v>
      </c>
      <c r="Q525" s="516"/>
      <c r="R525" s="516"/>
    </row>
    <row r="526" spans="8:18" ht="4.5" customHeight="1" hidden="1" thickBot="1">
      <c r="H526" s="186" t="s">
        <v>181</v>
      </c>
      <c r="I526" s="187" t="s">
        <v>182</v>
      </c>
      <c r="J526" s="188"/>
      <c r="K526" s="189"/>
      <c r="L526" s="189"/>
      <c r="M526" s="253"/>
      <c r="N526" s="294"/>
      <c r="O526" s="339">
        <f>O528</f>
        <v>2003</v>
      </c>
      <c r="P526" s="489">
        <f>P528</f>
        <v>2220</v>
      </c>
      <c r="Q526" s="516"/>
      <c r="R526" s="516"/>
    </row>
    <row r="527" spans="8:18" ht="29.25" hidden="1">
      <c r="H527" s="91" t="s">
        <v>94</v>
      </c>
      <c r="I527" s="148"/>
      <c r="J527" s="113" t="s">
        <v>82</v>
      </c>
      <c r="K527" s="14" t="s">
        <v>28</v>
      </c>
      <c r="L527" s="14" t="s">
        <v>40</v>
      </c>
      <c r="M527" s="245" t="s">
        <v>27</v>
      </c>
      <c r="N527" s="281">
        <v>2134</v>
      </c>
      <c r="O527" s="330">
        <v>2003</v>
      </c>
      <c r="P527" s="382">
        <v>2220</v>
      </c>
      <c r="Q527" s="516"/>
      <c r="R527" s="516"/>
    </row>
    <row r="528" spans="8:18" ht="15.75" hidden="1">
      <c r="H528" s="86" t="s">
        <v>113</v>
      </c>
      <c r="I528" s="149"/>
      <c r="J528" s="113" t="s">
        <v>82</v>
      </c>
      <c r="K528" s="14" t="s">
        <v>39</v>
      </c>
      <c r="L528" s="14" t="s">
        <v>40</v>
      </c>
      <c r="M528" s="245" t="s">
        <v>27</v>
      </c>
      <c r="N528" s="281">
        <f>N529+N532</f>
        <v>2134</v>
      </c>
      <c r="O528" s="330">
        <f>O529+O532</f>
        <v>2003</v>
      </c>
      <c r="P528" s="382">
        <f>P529+P532</f>
        <v>2220</v>
      </c>
      <c r="Q528" s="516"/>
      <c r="R528" s="516"/>
    </row>
    <row r="529" spans="8:18" ht="26.25" hidden="1">
      <c r="H529" s="87" t="s">
        <v>114</v>
      </c>
      <c r="I529" s="145"/>
      <c r="J529" s="112" t="s">
        <v>82</v>
      </c>
      <c r="K529" s="10" t="s">
        <v>39</v>
      </c>
      <c r="L529" s="10" t="s">
        <v>115</v>
      </c>
      <c r="M529" s="232" t="s">
        <v>27</v>
      </c>
      <c r="N529" s="293">
        <v>853</v>
      </c>
      <c r="O529" s="337">
        <v>801</v>
      </c>
      <c r="P529" s="477">
        <v>888</v>
      </c>
      <c r="Q529" s="516"/>
      <c r="R529" s="516"/>
    </row>
    <row r="530" spans="8:18" ht="26.25" hidden="1">
      <c r="H530" s="87" t="s">
        <v>116</v>
      </c>
      <c r="I530" s="145"/>
      <c r="J530" s="112" t="s">
        <v>82</v>
      </c>
      <c r="K530" s="10" t="s">
        <v>39</v>
      </c>
      <c r="L530" s="10" t="s">
        <v>117</v>
      </c>
      <c r="M530" s="232" t="s">
        <v>27</v>
      </c>
      <c r="N530" s="293">
        <v>853</v>
      </c>
      <c r="O530" s="337">
        <v>801</v>
      </c>
      <c r="P530" s="477">
        <v>888</v>
      </c>
      <c r="Q530" s="516"/>
      <c r="R530" s="516"/>
    </row>
    <row r="531" spans="8:18" ht="15.75" hidden="1">
      <c r="H531" s="96" t="s">
        <v>111</v>
      </c>
      <c r="I531" s="166"/>
      <c r="J531" s="120" t="s">
        <v>82</v>
      </c>
      <c r="K531" s="18" t="s">
        <v>39</v>
      </c>
      <c r="L531" s="18" t="s">
        <v>117</v>
      </c>
      <c r="M531" s="260" t="s">
        <v>112</v>
      </c>
      <c r="N531" s="291">
        <v>853</v>
      </c>
      <c r="O531" s="337">
        <f>N531*1.11</f>
        <v>946.83</v>
      </c>
      <c r="P531" s="477">
        <v>888</v>
      </c>
      <c r="Q531" s="516"/>
      <c r="R531" s="516"/>
    </row>
    <row r="532" spans="8:18" ht="15.75" hidden="1">
      <c r="H532" s="87" t="s">
        <v>107</v>
      </c>
      <c r="I532" s="145"/>
      <c r="J532" s="112" t="s">
        <v>82</v>
      </c>
      <c r="K532" s="10" t="s">
        <v>39</v>
      </c>
      <c r="L532" s="10" t="s">
        <v>108</v>
      </c>
      <c r="M532" s="232" t="s">
        <v>27</v>
      </c>
      <c r="N532" s="393">
        <v>1281</v>
      </c>
      <c r="O532" s="337">
        <v>1202</v>
      </c>
      <c r="P532" s="477">
        <v>1332</v>
      </c>
      <c r="Q532" s="516"/>
      <c r="R532" s="516"/>
    </row>
    <row r="533" spans="8:18" ht="15.75" hidden="1">
      <c r="H533" s="87" t="s">
        <v>109</v>
      </c>
      <c r="I533" s="145"/>
      <c r="J533" s="112" t="s">
        <v>82</v>
      </c>
      <c r="K533" s="10" t="s">
        <v>39</v>
      </c>
      <c r="L533" s="10" t="s">
        <v>110</v>
      </c>
      <c r="M533" s="232" t="s">
        <v>27</v>
      </c>
      <c r="N533" s="293">
        <v>1281</v>
      </c>
      <c r="O533" s="337">
        <v>1202</v>
      </c>
      <c r="P533" s="477">
        <v>1322</v>
      </c>
      <c r="Q533" s="516"/>
      <c r="R533" s="516"/>
    </row>
    <row r="534" spans="8:18" ht="15.75" hidden="1">
      <c r="H534" s="96" t="s">
        <v>111</v>
      </c>
      <c r="I534" s="166"/>
      <c r="J534" s="120" t="s">
        <v>82</v>
      </c>
      <c r="K534" s="18" t="s">
        <v>39</v>
      </c>
      <c r="L534" s="18" t="s">
        <v>110</v>
      </c>
      <c r="M534" s="260" t="s">
        <v>112</v>
      </c>
      <c r="N534" s="291">
        <v>1281</v>
      </c>
      <c r="O534" s="338">
        <f>N534*1.11</f>
        <v>1421.91</v>
      </c>
      <c r="P534" s="483">
        <f>O534*1.108</f>
        <v>1575.4762800000003</v>
      </c>
      <c r="Q534" s="516"/>
      <c r="R534" s="516"/>
    </row>
    <row r="535" spans="8:18" ht="15.75">
      <c r="H535" s="308" t="s">
        <v>314</v>
      </c>
      <c r="I535" s="145"/>
      <c r="J535" s="113" t="s">
        <v>82</v>
      </c>
      <c r="K535" s="14" t="s">
        <v>28</v>
      </c>
      <c r="L535" s="14" t="s">
        <v>26</v>
      </c>
      <c r="M535" s="245" t="s">
        <v>27</v>
      </c>
      <c r="N535" s="281">
        <v>2264.2</v>
      </c>
      <c r="O535" s="331"/>
      <c r="P535" s="475"/>
      <c r="Q535" s="529">
        <v>2415.9</v>
      </c>
      <c r="R535" s="529">
        <v>2556</v>
      </c>
    </row>
    <row r="536" spans="8:18" ht="15.75">
      <c r="H536" s="344" t="s">
        <v>256</v>
      </c>
      <c r="I536" s="145"/>
      <c r="J536" s="113" t="s">
        <v>82</v>
      </c>
      <c r="K536" s="14" t="s">
        <v>24</v>
      </c>
      <c r="L536" s="14" t="s">
        <v>26</v>
      </c>
      <c r="M536" s="245" t="s">
        <v>27</v>
      </c>
      <c r="N536" s="281">
        <v>2264.2</v>
      </c>
      <c r="O536" s="331"/>
      <c r="P536" s="475"/>
      <c r="Q536" s="529">
        <v>2415.9</v>
      </c>
      <c r="R536" s="529">
        <v>2556</v>
      </c>
    </row>
    <row r="537" spans="8:18" ht="15.75">
      <c r="H537" s="87" t="s">
        <v>178</v>
      </c>
      <c r="I537" s="145"/>
      <c r="J537" s="112" t="s">
        <v>82</v>
      </c>
      <c r="K537" s="10" t="s">
        <v>24</v>
      </c>
      <c r="L537" s="10" t="s">
        <v>313</v>
      </c>
      <c r="M537" s="232" t="s">
        <v>27</v>
      </c>
      <c r="N537" s="293">
        <v>2264.2</v>
      </c>
      <c r="O537" s="331"/>
      <c r="P537" s="475"/>
      <c r="Q537" s="516">
        <v>2415.9</v>
      </c>
      <c r="R537" s="516">
        <v>2556</v>
      </c>
    </row>
    <row r="538" spans="8:18" ht="15.75" customHeight="1" thickBot="1">
      <c r="H538" s="87" t="s">
        <v>83</v>
      </c>
      <c r="I538" s="145"/>
      <c r="J538" s="112" t="s">
        <v>82</v>
      </c>
      <c r="K538" s="10" t="s">
        <v>24</v>
      </c>
      <c r="L538" s="10" t="s">
        <v>313</v>
      </c>
      <c r="M538" s="232" t="s">
        <v>84</v>
      </c>
      <c r="N538" s="293">
        <v>2264.2</v>
      </c>
      <c r="O538" s="331"/>
      <c r="P538" s="475"/>
      <c r="Q538" s="515">
        <f>N538*106.7%</f>
        <v>2415.9013999999997</v>
      </c>
      <c r="R538" s="454">
        <f>Q538*105.8%</f>
        <v>2556.0236812</v>
      </c>
    </row>
    <row r="539" spans="8:18" ht="16.5" hidden="1" thickBot="1">
      <c r="H539" s="469"/>
      <c r="I539" s="166"/>
      <c r="J539" s="120"/>
      <c r="K539" s="18"/>
      <c r="L539" s="18"/>
      <c r="M539" s="260"/>
      <c r="N539" s="291"/>
      <c r="O539" s="331"/>
      <c r="P539" s="475"/>
      <c r="Q539" s="511"/>
      <c r="R539" s="511"/>
    </row>
    <row r="540" spans="8:18" ht="16.5" customHeight="1">
      <c r="H540" s="195" t="s">
        <v>270</v>
      </c>
      <c r="I540" s="187" t="s">
        <v>183</v>
      </c>
      <c r="J540" s="446"/>
      <c r="K540" s="447"/>
      <c r="L540" s="447"/>
      <c r="M540" s="448"/>
      <c r="N540" s="294">
        <f>N542</f>
        <v>430</v>
      </c>
      <c r="O540" s="339">
        <v>444</v>
      </c>
      <c r="P540" s="489">
        <v>492</v>
      </c>
      <c r="Q540" s="502">
        <f>Q542</f>
        <v>458.8</v>
      </c>
      <c r="R540" s="502">
        <f>R542</f>
        <v>485.4</v>
      </c>
    </row>
    <row r="541" spans="8:18" ht="17.25" customHeight="1">
      <c r="H541" s="82" t="s">
        <v>157</v>
      </c>
      <c r="I541" s="312"/>
      <c r="J541" s="283"/>
      <c r="K541" s="284"/>
      <c r="L541" s="284"/>
      <c r="M541" s="285"/>
      <c r="N541" s="288"/>
      <c r="O541" s="340"/>
      <c r="P541" s="525"/>
      <c r="Q541" s="511"/>
      <c r="R541" s="511"/>
    </row>
    <row r="542" spans="8:18" ht="15.75">
      <c r="H542" s="101" t="s">
        <v>184</v>
      </c>
      <c r="I542" s="177"/>
      <c r="J542" s="126" t="s">
        <v>49</v>
      </c>
      <c r="K542" s="26" t="s">
        <v>28</v>
      </c>
      <c r="L542" s="26" t="s">
        <v>40</v>
      </c>
      <c r="M542" s="238" t="s">
        <v>27</v>
      </c>
      <c r="N542" s="281">
        <v>430</v>
      </c>
      <c r="O542" s="337">
        <v>444</v>
      </c>
      <c r="P542" s="477">
        <v>492</v>
      </c>
      <c r="Q542" s="517">
        <v>458.8</v>
      </c>
      <c r="R542" s="517">
        <v>485.4</v>
      </c>
    </row>
    <row r="543" spans="8:18" ht="15.75">
      <c r="H543" s="86" t="s">
        <v>184</v>
      </c>
      <c r="I543" s="149"/>
      <c r="J543" s="113" t="s">
        <v>49</v>
      </c>
      <c r="K543" s="14" t="s">
        <v>24</v>
      </c>
      <c r="L543" s="14" t="s">
        <v>40</v>
      </c>
      <c r="M543" s="245" t="s">
        <v>27</v>
      </c>
      <c r="N543" s="281">
        <v>430</v>
      </c>
      <c r="O543" s="337">
        <v>444</v>
      </c>
      <c r="P543" s="477">
        <v>492</v>
      </c>
      <c r="Q543" s="517">
        <v>458.8</v>
      </c>
      <c r="R543" s="517">
        <v>485.4</v>
      </c>
    </row>
    <row r="544" spans="8:18" ht="15.75">
      <c r="H544" s="44" t="s">
        <v>80</v>
      </c>
      <c r="I544" s="148"/>
      <c r="J544" s="112" t="s">
        <v>49</v>
      </c>
      <c r="K544" s="10" t="s">
        <v>24</v>
      </c>
      <c r="L544" s="10" t="s">
        <v>81</v>
      </c>
      <c r="M544" s="244" t="s">
        <v>27</v>
      </c>
      <c r="N544" s="293">
        <v>430</v>
      </c>
      <c r="O544" s="337">
        <v>444</v>
      </c>
      <c r="P544" s="477">
        <v>492</v>
      </c>
      <c r="Q544" s="515">
        <v>458.8</v>
      </c>
      <c r="R544" s="515">
        <v>485.4</v>
      </c>
    </row>
    <row r="545" spans="8:18" ht="16.5" thickBot="1">
      <c r="H545" s="183" t="s">
        <v>19</v>
      </c>
      <c r="I545" s="200"/>
      <c r="J545" s="131" t="s">
        <v>49</v>
      </c>
      <c r="K545" s="45" t="s">
        <v>24</v>
      </c>
      <c r="L545" s="45" t="s">
        <v>81</v>
      </c>
      <c r="M545" s="279">
        <v>500</v>
      </c>
      <c r="N545" s="295">
        <v>430</v>
      </c>
      <c r="O545" s="332">
        <f>N545*1.11</f>
        <v>477.30000000000007</v>
      </c>
      <c r="P545" s="484">
        <f>O545*1.108</f>
        <v>528.8484000000001</v>
      </c>
      <c r="Q545" s="515">
        <f>N545*106.7%</f>
        <v>458.81</v>
      </c>
      <c r="R545" s="454">
        <f>Q545*105.8%</f>
        <v>485.42098000000004</v>
      </c>
    </row>
    <row r="546" spans="8:18" ht="15.75" customHeight="1">
      <c r="H546" s="42" t="s">
        <v>185</v>
      </c>
      <c r="I546" s="282"/>
      <c r="J546" s="283"/>
      <c r="K546" s="284"/>
      <c r="L546" s="284"/>
      <c r="M546" s="285"/>
      <c r="N546" s="287"/>
      <c r="O546" s="565">
        <v>243</v>
      </c>
      <c r="P546" s="567">
        <v>269</v>
      </c>
      <c r="Q546" s="511"/>
      <c r="R546" s="511"/>
    </row>
    <row r="547" spans="8:18" ht="18" customHeight="1">
      <c r="H547" s="82" t="s">
        <v>186</v>
      </c>
      <c r="I547" s="134" t="s">
        <v>187</v>
      </c>
      <c r="J547" s="123"/>
      <c r="K547" s="6"/>
      <c r="L547" s="6"/>
      <c r="M547" s="266"/>
      <c r="N547" s="288">
        <f>N548</f>
        <v>185</v>
      </c>
      <c r="O547" s="566"/>
      <c r="P547" s="568"/>
      <c r="Q547" s="505">
        <f>Q548</f>
        <v>197.4</v>
      </c>
      <c r="R547" s="505">
        <f>R548</f>
        <v>208.8</v>
      </c>
    </row>
    <row r="548" spans="8:18" ht="17.25" customHeight="1">
      <c r="H548" s="86" t="s">
        <v>188</v>
      </c>
      <c r="I548" s="149"/>
      <c r="J548" s="113" t="s">
        <v>25</v>
      </c>
      <c r="K548" s="14" t="s">
        <v>28</v>
      </c>
      <c r="L548" s="14" t="s">
        <v>40</v>
      </c>
      <c r="M548" s="245" t="s">
        <v>27</v>
      </c>
      <c r="N548" s="281">
        <v>185</v>
      </c>
      <c r="O548" s="330">
        <v>243</v>
      </c>
      <c r="P548" s="382">
        <v>269</v>
      </c>
      <c r="Q548" s="517">
        <v>197.4</v>
      </c>
      <c r="R548" s="517">
        <v>208.8</v>
      </c>
    </row>
    <row r="549" spans="8:18" ht="15.75">
      <c r="H549" s="86" t="s">
        <v>189</v>
      </c>
      <c r="I549" s="149"/>
      <c r="J549" s="113" t="s">
        <v>25</v>
      </c>
      <c r="K549" s="14">
        <v>10</v>
      </c>
      <c r="L549" s="14" t="s">
        <v>40</v>
      </c>
      <c r="M549" s="245" t="s">
        <v>27</v>
      </c>
      <c r="N549" s="281">
        <v>185</v>
      </c>
      <c r="O549" s="330">
        <v>243</v>
      </c>
      <c r="P549" s="382">
        <v>269</v>
      </c>
      <c r="Q549" s="517">
        <v>197.4</v>
      </c>
      <c r="R549" s="517">
        <v>208.8</v>
      </c>
    </row>
    <row r="550" spans="8:18" ht="15.75">
      <c r="H550" s="87" t="s">
        <v>80</v>
      </c>
      <c r="I550" s="145"/>
      <c r="J550" s="112" t="s">
        <v>25</v>
      </c>
      <c r="K550" s="10">
        <v>10</v>
      </c>
      <c r="L550" s="10" t="s">
        <v>176</v>
      </c>
      <c r="M550" s="232" t="s">
        <v>27</v>
      </c>
      <c r="N550" s="293">
        <v>185</v>
      </c>
      <c r="O550" s="337">
        <v>243</v>
      </c>
      <c r="P550" s="477">
        <v>269</v>
      </c>
      <c r="Q550" s="515">
        <v>197.4</v>
      </c>
      <c r="R550" s="515">
        <v>208.8</v>
      </c>
    </row>
    <row r="551" spans="8:18" ht="16.5" thickBot="1">
      <c r="H551" s="96" t="s">
        <v>160</v>
      </c>
      <c r="I551" s="190"/>
      <c r="J551" s="120" t="s">
        <v>25</v>
      </c>
      <c r="K551" s="18">
        <v>10</v>
      </c>
      <c r="L551" s="18" t="s">
        <v>176</v>
      </c>
      <c r="M551" s="260" t="s">
        <v>34</v>
      </c>
      <c r="N551" s="291">
        <v>185</v>
      </c>
      <c r="O551" s="338">
        <f>N551*1.11</f>
        <v>205.35000000000002</v>
      </c>
      <c r="P551" s="483">
        <f>O551*1.108</f>
        <v>227.52780000000004</v>
      </c>
      <c r="Q551" s="515">
        <f>N551*106.7%</f>
        <v>197.39499999999998</v>
      </c>
      <c r="R551" s="454">
        <f>Q551*105.8%</f>
        <v>208.84391</v>
      </c>
    </row>
    <row r="552" spans="8:18" ht="19.5" customHeight="1">
      <c r="H552" s="195" t="s">
        <v>191</v>
      </c>
      <c r="I552" s="187" t="s">
        <v>192</v>
      </c>
      <c r="J552" s="188"/>
      <c r="K552" s="189"/>
      <c r="L552" s="189"/>
      <c r="M552" s="253"/>
      <c r="N552" s="294">
        <f>N553</f>
        <v>283.5</v>
      </c>
      <c r="O552" s="339">
        <v>122</v>
      </c>
      <c r="P552" s="489">
        <v>135</v>
      </c>
      <c r="Q552" s="505">
        <f>Q553</f>
        <v>302.5</v>
      </c>
      <c r="R552" s="505">
        <f>R553</f>
        <v>320</v>
      </c>
    </row>
    <row r="553" spans="8:18" ht="17.25" customHeight="1">
      <c r="H553" s="86" t="s">
        <v>188</v>
      </c>
      <c r="I553" s="149"/>
      <c r="J553" s="113" t="s">
        <v>25</v>
      </c>
      <c r="K553" s="14" t="s">
        <v>28</v>
      </c>
      <c r="L553" s="14" t="s">
        <v>40</v>
      </c>
      <c r="M553" s="245" t="s">
        <v>27</v>
      </c>
      <c r="N553" s="281">
        <v>283.5</v>
      </c>
      <c r="O553" s="330">
        <v>122</v>
      </c>
      <c r="P553" s="382">
        <v>135</v>
      </c>
      <c r="Q553" s="517">
        <v>302.5</v>
      </c>
      <c r="R553" s="517">
        <v>320</v>
      </c>
    </row>
    <row r="554" spans="8:18" ht="15.75">
      <c r="H554" s="86" t="s">
        <v>193</v>
      </c>
      <c r="I554" s="149"/>
      <c r="J554" s="113" t="s">
        <v>25</v>
      </c>
      <c r="K554" s="14" t="s">
        <v>29</v>
      </c>
      <c r="L554" s="14" t="s">
        <v>40</v>
      </c>
      <c r="M554" s="245" t="s">
        <v>27</v>
      </c>
      <c r="N554" s="281">
        <v>283.5</v>
      </c>
      <c r="O554" s="330">
        <v>122</v>
      </c>
      <c r="P554" s="382">
        <v>135</v>
      </c>
      <c r="Q554" s="517">
        <v>302.5</v>
      </c>
      <c r="R554" s="517">
        <v>320</v>
      </c>
    </row>
    <row r="555" spans="8:18" ht="15.75">
      <c r="H555" s="87" t="s">
        <v>80</v>
      </c>
      <c r="I555" s="149"/>
      <c r="J555" s="112" t="s">
        <v>25</v>
      </c>
      <c r="K555" s="10" t="s">
        <v>29</v>
      </c>
      <c r="L555" s="10" t="s">
        <v>81</v>
      </c>
      <c r="M555" s="232" t="s">
        <v>27</v>
      </c>
      <c r="N555" s="293">
        <v>283.5</v>
      </c>
      <c r="O555" s="337">
        <v>122</v>
      </c>
      <c r="P555" s="477">
        <v>135</v>
      </c>
      <c r="Q555" s="515">
        <v>302.5</v>
      </c>
      <c r="R555" s="515">
        <v>320</v>
      </c>
    </row>
    <row r="556" spans="8:18" ht="16.5" thickBot="1">
      <c r="H556" s="96" t="s">
        <v>19</v>
      </c>
      <c r="I556" s="190"/>
      <c r="J556" s="120" t="s">
        <v>25</v>
      </c>
      <c r="K556" s="18" t="s">
        <v>29</v>
      </c>
      <c r="L556" s="18" t="s">
        <v>81</v>
      </c>
      <c r="M556" s="260">
        <v>500</v>
      </c>
      <c r="N556" s="291">
        <v>283.5</v>
      </c>
      <c r="O556" s="332">
        <f>N556*1.11</f>
        <v>314.685</v>
      </c>
      <c r="P556" s="484">
        <f>O556*1.108</f>
        <v>348.67098000000004</v>
      </c>
      <c r="Q556" s="515">
        <f>N556*106.7%</f>
        <v>302.49449999999996</v>
      </c>
      <c r="R556" s="454">
        <f>Q556*105.8%</f>
        <v>320.039181</v>
      </c>
    </row>
    <row r="557" spans="8:18" ht="17.25" customHeight="1">
      <c r="H557" s="191" t="s">
        <v>196</v>
      </c>
      <c r="I557" s="192" t="s">
        <v>194</v>
      </c>
      <c r="J557" s="449"/>
      <c r="K557" s="450"/>
      <c r="L557" s="451"/>
      <c r="M557" s="450"/>
      <c r="N557" s="296">
        <f>N559</f>
        <v>767.1</v>
      </c>
      <c r="O557" s="331">
        <v>974.5</v>
      </c>
      <c r="P557" s="481">
        <v>982.6</v>
      </c>
      <c r="Q557" s="507">
        <f>Q559</f>
        <v>818.5</v>
      </c>
      <c r="R557" s="507">
        <f>R559</f>
        <v>866</v>
      </c>
    </row>
    <row r="558" spans="8:18" ht="14.25" customHeight="1">
      <c r="H558" s="98" t="s">
        <v>195</v>
      </c>
      <c r="I558" s="179"/>
      <c r="J558" s="121"/>
      <c r="K558" s="43"/>
      <c r="L558" s="5"/>
      <c r="M558" s="43"/>
      <c r="N558" s="288"/>
      <c r="O558" s="353"/>
      <c r="P558" s="476"/>
      <c r="Q558" s="511"/>
      <c r="R558" s="511"/>
    </row>
    <row r="559" spans="8:18" ht="18.75" customHeight="1">
      <c r="H559" s="83" t="s">
        <v>9</v>
      </c>
      <c r="I559" s="180"/>
      <c r="J559" s="106" t="s">
        <v>24</v>
      </c>
      <c r="K559" s="27" t="s">
        <v>28</v>
      </c>
      <c r="L559" s="25" t="s">
        <v>26</v>
      </c>
      <c r="M559" s="237" t="s">
        <v>27</v>
      </c>
      <c r="N559" s="281">
        <f>N560</f>
        <v>767.1</v>
      </c>
      <c r="O559" s="330">
        <v>974.5</v>
      </c>
      <c r="P559" s="382">
        <v>982.6</v>
      </c>
      <c r="Q559" s="529">
        <v>818.5</v>
      </c>
      <c r="R559" s="529">
        <v>866</v>
      </c>
    </row>
    <row r="560" spans="8:18" ht="15.75">
      <c r="H560" s="102" t="s">
        <v>23</v>
      </c>
      <c r="I560" s="136"/>
      <c r="J560" s="115" t="s">
        <v>24</v>
      </c>
      <c r="K560" s="24" t="s">
        <v>25</v>
      </c>
      <c r="L560" s="24" t="s">
        <v>26</v>
      </c>
      <c r="M560" s="238" t="s">
        <v>27</v>
      </c>
      <c r="N560" s="289">
        <v>767.1</v>
      </c>
      <c r="O560" s="329">
        <v>974.5</v>
      </c>
      <c r="P560" s="474">
        <v>982.6</v>
      </c>
      <c r="Q560" s="512">
        <v>818.5</v>
      </c>
      <c r="R560" s="512">
        <v>866</v>
      </c>
    </row>
    <row r="561" spans="8:18" ht="15.75">
      <c r="H561" s="84" t="s">
        <v>20</v>
      </c>
      <c r="I561" s="181"/>
      <c r="J561" s="127"/>
      <c r="K561" s="9"/>
      <c r="L561" s="9"/>
      <c r="M561" s="239"/>
      <c r="N561" s="290"/>
      <c r="O561" s="331"/>
      <c r="P561" s="475"/>
      <c r="Q561" s="511"/>
      <c r="R561" s="511"/>
    </row>
    <row r="562" spans="8:18" ht="15.75">
      <c r="H562" s="84" t="s">
        <v>21</v>
      </c>
      <c r="I562" s="137"/>
      <c r="J562" s="128"/>
      <c r="K562" s="28"/>
      <c r="L562" s="28"/>
      <c r="M562" s="239"/>
      <c r="N562" s="290"/>
      <c r="O562" s="331"/>
      <c r="P562" s="475"/>
      <c r="Q562" s="511"/>
      <c r="R562" s="511"/>
    </row>
    <row r="563" spans="8:18" ht="15.75">
      <c r="H563" s="85" t="s">
        <v>22</v>
      </c>
      <c r="I563" s="138"/>
      <c r="J563" s="60"/>
      <c r="K563" s="29"/>
      <c r="L563" s="29"/>
      <c r="M563" s="240"/>
      <c r="N563" s="288"/>
      <c r="O563" s="353"/>
      <c r="P563" s="476"/>
      <c r="Q563" s="513"/>
      <c r="R563" s="513"/>
    </row>
    <row r="564" spans="8:18" ht="15.75">
      <c r="H564" s="103" t="s">
        <v>14</v>
      </c>
      <c r="I564" s="139"/>
      <c r="J564" s="129" t="s">
        <v>24</v>
      </c>
      <c r="K564" s="19" t="s">
        <v>25</v>
      </c>
      <c r="L564" s="19" t="s">
        <v>30</v>
      </c>
      <c r="M564" s="241" t="s">
        <v>27</v>
      </c>
      <c r="N564" s="291">
        <v>767.1</v>
      </c>
      <c r="O564" s="331">
        <v>974.5</v>
      </c>
      <c r="P564" s="475">
        <v>982.6</v>
      </c>
      <c r="Q564" s="514">
        <v>818.5</v>
      </c>
      <c r="R564" s="514">
        <v>866</v>
      </c>
    </row>
    <row r="565" spans="8:18" ht="15.75">
      <c r="H565" s="37" t="s">
        <v>33</v>
      </c>
      <c r="I565" s="140"/>
      <c r="J565" s="130"/>
      <c r="K565" s="21"/>
      <c r="L565" s="21"/>
      <c r="M565" s="242"/>
      <c r="N565" s="287"/>
      <c r="O565" s="331"/>
      <c r="P565" s="475"/>
      <c r="Q565" s="511"/>
      <c r="R565" s="511"/>
    </row>
    <row r="566" spans="8:18" ht="15.75">
      <c r="H566" s="37" t="s">
        <v>32</v>
      </c>
      <c r="I566" s="140"/>
      <c r="J566" s="130"/>
      <c r="K566" s="21"/>
      <c r="L566" s="21"/>
      <c r="M566" s="242"/>
      <c r="N566" s="287"/>
      <c r="O566" s="331"/>
      <c r="P566" s="475"/>
      <c r="Q566" s="511"/>
      <c r="R566" s="511"/>
    </row>
    <row r="567" spans="8:18" ht="15.75">
      <c r="H567" s="36" t="s">
        <v>12</v>
      </c>
      <c r="I567" s="141"/>
      <c r="J567" s="111"/>
      <c r="K567" s="22"/>
      <c r="L567" s="22"/>
      <c r="M567" s="243"/>
      <c r="N567" s="292"/>
      <c r="O567" s="353"/>
      <c r="P567" s="476"/>
      <c r="Q567" s="513"/>
      <c r="R567" s="513"/>
    </row>
    <row r="568" spans="8:18" ht="30">
      <c r="H568" s="44" t="s">
        <v>35</v>
      </c>
      <c r="I568" s="178"/>
      <c r="J568" s="112" t="s">
        <v>24</v>
      </c>
      <c r="K568" s="10" t="s">
        <v>25</v>
      </c>
      <c r="L568" s="10" t="s">
        <v>216</v>
      </c>
      <c r="M568" s="244" t="s">
        <v>27</v>
      </c>
      <c r="N568" s="293">
        <v>767.1</v>
      </c>
      <c r="O568" s="331">
        <v>974.5</v>
      </c>
      <c r="P568" s="475">
        <v>982.6</v>
      </c>
      <c r="Q568" s="515">
        <v>818.5</v>
      </c>
      <c r="R568" s="515">
        <v>866</v>
      </c>
    </row>
    <row r="569" spans="8:18" ht="14.25" customHeight="1" thickBot="1">
      <c r="H569" s="183" t="s">
        <v>19</v>
      </c>
      <c r="I569" s="200"/>
      <c r="J569" s="201" t="s">
        <v>24</v>
      </c>
      <c r="K569" s="45" t="s">
        <v>25</v>
      </c>
      <c r="L569" s="201" t="s">
        <v>216</v>
      </c>
      <c r="M569" s="279">
        <v>500</v>
      </c>
      <c r="N569" s="295">
        <v>767.1</v>
      </c>
      <c r="O569" s="332">
        <f>O570+O571</f>
        <v>974.48</v>
      </c>
      <c r="P569" s="477">
        <f>P570+P571</f>
        <v>982.63184</v>
      </c>
      <c r="Q569" s="515">
        <f>N569*106.7%</f>
        <v>818.4956999999999</v>
      </c>
      <c r="R569" s="454">
        <f>Q569*105.8%</f>
        <v>865.9684506</v>
      </c>
    </row>
    <row r="570" spans="8:18" ht="21.75" customHeight="1" hidden="1" thickBot="1">
      <c r="H570" s="223" t="s">
        <v>240</v>
      </c>
      <c r="I570" s="224"/>
      <c r="J570" s="40"/>
      <c r="K570" s="219"/>
      <c r="L570" s="40"/>
      <c r="M570" s="280"/>
      <c r="N570" s="287">
        <v>899</v>
      </c>
      <c r="O570" s="331">
        <v>899</v>
      </c>
      <c r="P570" s="475">
        <v>899</v>
      </c>
      <c r="Q570" s="511"/>
      <c r="R570" s="511"/>
    </row>
    <row r="571" spans="8:18" ht="19.5" customHeight="1" hidden="1" thickBot="1">
      <c r="H571" s="223" t="s">
        <v>241</v>
      </c>
      <c r="I571" s="224"/>
      <c r="J571" s="40"/>
      <c r="K571" s="219"/>
      <c r="L571" s="40"/>
      <c r="M571" s="280"/>
      <c r="N571" s="287">
        <v>68</v>
      </c>
      <c r="O571" s="331">
        <f>N571*1.11</f>
        <v>75.48</v>
      </c>
      <c r="P571" s="475">
        <f>O571*1.108</f>
        <v>83.63184000000001</v>
      </c>
      <c r="Q571" s="511"/>
      <c r="R571" s="511"/>
    </row>
    <row r="572" spans="8:18" ht="15.75" customHeight="1">
      <c r="H572" s="186" t="s">
        <v>197</v>
      </c>
      <c r="I572" s="187" t="s">
        <v>198</v>
      </c>
      <c r="J572" s="188"/>
      <c r="K572" s="189"/>
      <c r="L572" s="189"/>
      <c r="M572" s="253"/>
      <c r="N572" s="294">
        <f>N573+N580</f>
        <v>698.8</v>
      </c>
      <c r="O572" s="339">
        <f>O573+O580</f>
        <v>721.4</v>
      </c>
      <c r="P572" s="526">
        <f>P573+P580</f>
        <v>799</v>
      </c>
      <c r="Q572" s="502">
        <f>Q573+Q580</f>
        <v>745.5999999999999</v>
      </c>
      <c r="R572" s="502">
        <f>R573+R580</f>
        <v>788.9</v>
      </c>
    </row>
    <row r="573" spans="8:18" ht="14.25" customHeight="1">
      <c r="H573" s="83" t="s">
        <v>9</v>
      </c>
      <c r="I573" s="135"/>
      <c r="J573" s="106" t="s">
        <v>24</v>
      </c>
      <c r="K573" s="27" t="s">
        <v>28</v>
      </c>
      <c r="L573" s="25" t="s">
        <v>26</v>
      </c>
      <c r="M573" s="237" t="s">
        <v>27</v>
      </c>
      <c r="N573" s="288">
        <v>446.8</v>
      </c>
      <c r="O573" s="340">
        <v>236.4</v>
      </c>
      <c r="P573" s="494">
        <v>262</v>
      </c>
      <c r="Q573" s="517">
        <v>476.7</v>
      </c>
      <c r="R573" s="517">
        <v>504.4</v>
      </c>
    </row>
    <row r="574" spans="8:18" ht="13.5" customHeight="1">
      <c r="H574" s="86" t="s">
        <v>208</v>
      </c>
      <c r="I574" s="143"/>
      <c r="J574" s="113" t="s">
        <v>24</v>
      </c>
      <c r="K574" s="14" t="s">
        <v>316</v>
      </c>
      <c r="L574" s="13" t="s">
        <v>209</v>
      </c>
      <c r="M574" s="247" t="s">
        <v>210</v>
      </c>
      <c r="N574" s="288">
        <v>446.8</v>
      </c>
      <c r="O574" s="340">
        <v>236.4</v>
      </c>
      <c r="P574" s="494">
        <v>262</v>
      </c>
      <c r="Q574" s="517">
        <v>476.7</v>
      </c>
      <c r="R574" s="517">
        <v>504.4</v>
      </c>
    </row>
    <row r="575" spans="8:18" ht="27.75" customHeight="1">
      <c r="H575" s="459" t="s">
        <v>274</v>
      </c>
      <c r="I575" s="146"/>
      <c r="J575" s="62" t="s">
        <v>24</v>
      </c>
      <c r="K575" s="32" t="s">
        <v>316</v>
      </c>
      <c r="L575" s="32" t="s">
        <v>276</v>
      </c>
      <c r="M575" s="227" t="s">
        <v>27</v>
      </c>
      <c r="N575" s="292">
        <v>446.8</v>
      </c>
      <c r="O575" s="353">
        <v>236.4</v>
      </c>
      <c r="P575" s="495">
        <v>262</v>
      </c>
      <c r="Q575" s="515">
        <v>476.7</v>
      </c>
      <c r="R575" s="515">
        <v>504.4</v>
      </c>
    </row>
    <row r="576" spans="8:18" ht="14.25" customHeight="1">
      <c r="H576" s="458" t="s">
        <v>19</v>
      </c>
      <c r="I576" s="343"/>
      <c r="J576" s="342" t="s">
        <v>24</v>
      </c>
      <c r="K576" s="341" t="s">
        <v>316</v>
      </c>
      <c r="L576" s="341" t="s">
        <v>276</v>
      </c>
      <c r="M576" s="385" t="s">
        <v>34</v>
      </c>
      <c r="N576" s="292">
        <v>446.8</v>
      </c>
      <c r="O576" s="337">
        <f>N576*1.11</f>
        <v>495.94800000000004</v>
      </c>
      <c r="P576" s="496">
        <f>O576*1.108</f>
        <v>549.510384</v>
      </c>
      <c r="Q576" s="515">
        <f>N576*106.7%</f>
        <v>476.7356</v>
      </c>
      <c r="R576" s="454">
        <f>Q576*105.8%</f>
        <v>504.3862648</v>
      </c>
    </row>
    <row r="577" spans="8:18" ht="0.75" customHeight="1" hidden="1">
      <c r="H577" s="82"/>
      <c r="I577" s="134"/>
      <c r="J577" s="124"/>
      <c r="K577" s="11"/>
      <c r="L577" s="11"/>
      <c r="M577" s="267"/>
      <c r="N577" s="288"/>
      <c r="O577" s="340"/>
      <c r="P577" s="494"/>
      <c r="Q577" s="516"/>
      <c r="R577" s="516"/>
    </row>
    <row r="578" spans="8:18" ht="18.75" hidden="1">
      <c r="H578" s="82"/>
      <c r="I578" s="134"/>
      <c r="J578" s="124"/>
      <c r="K578" s="11"/>
      <c r="L578" s="11"/>
      <c r="M578" s="267"/>
      <c r="N578" s="288"/>
      <c r="O578" s="340"/>
      <c r="P578" s="494"/>
      <c r="Q578" s="516"/>
      <c r="R578" s="516"/>
    </row>
    <row r="579" spans="8:18" ht="18.75" hidden="1">
      <c r="H579" s="82"/>
      <c r="I579" s="134"/>
      <c r="J579" s="124"/>
      <c r="K579" s="11"/>
      <c r="L579" s="11"/>
      <c r="M579" s="267"/>
      <c r="N579" s="288"/>
      <c r="O579" s="340"/>
      <c r="P579" s="494"/>
      <c r="Q579" s="516"/>
      <c r="R579" s="516"/>
    </row>
    <row r="580" spans="8:18" ht="15.75">
      <c r="H580" s="313" t="s">
        <v>38</v>
      </c>
      <c r="I580" s="149"/>
      <c r="J580" s="113" t="s">
        <v>39</v>
      </c>
      <c r="K580" s="14" t="s">
        <v>28</v>
      </c>
      <c r="L580" s="14" t="s">
        <v>40</v>
      </c>
      <c r="M580" s="245" t="s">
        <v>27</v>
      </c>
      <c r="N580" s="281">
        <v>252</v>
      </c>
      <c r="O580" s="330">
        <v>485</v>
      </c>
      <c r="P580" s="323">
        <v>537</v>
      </c>
      <c r="Q580" s="517">
        <v>268.9</v>
      </c>
      <c r="R580" s="517">
        <v>284.5</v>
      </c>
    </row>
    <row r="581" spans="8:18" ht="26.25">
      <c r="H581" s="86" t="s">
        <v>199</v>
      </c>
      <c r="I581" s="149"/>
      <c r="J581" s="113" t="s">
        <v>39</v>
      </c>
      <c r="K581" s="14" t="s">
        <v>42</v>
      </c>
      <c r="L581" s="14" t="s">
        <v>40</v>
      </c>
      <c r="M581" s="245" t="s">
        <v>27</v>
      </c>
      <c r="N581" s="281">
        <v>252</v>
      </c>
      <c r="O581" s="330">
        <v>485</v>
      </c>
      <c r="P581" s="323">
        <v>537</v>
      </c>
      <c r="Q581" s="517">
        <v>268.9</v>
      </c>
      <c r="R581" s="517">
        <v>284.5</v>
      </c>
    </row>
    <row r="582" spans="8:18" ht="26.25">
      <c r="H582" s="87" t="s">
        <v>200</v>
      </c>
      <c r="I582" s="145"/>
      <c r="J582" s="112" t="s">
        <v>39</v>
      </c>
      <c r="K582" s="10">
        <v>12</v>
      </c>
      <c r="L582" s="10" t="s">
        <v>201</v>
      </c>
      <c r="M582" s="232" t="s">
        <v>27</v>
      </c>
      <c r="N582" s="293">
        <v>252</v>
      </c>
      <c r="O582" s="337">
        <v>485</v>
      </c>
      <c r="P582" s="496">
        <v>537</v>
      </c>
      <c r="Q582" s="515">
        <v>268.9</v>
      </c>
      <c r="R582" s="515">
        <v>284.5</v>
      </c>
    </row>
    <row r="583" spans="8:18" ht="15.75">
      <c r="H583" s="87" t="s">
        <v>202</v>
      </c>
      <c r="I583" s="145"/>
      <c r="J583" s="112" t="s">
        <v>39</v>
      </c>
      <c r="K583" s="10">
        <v>12</v>
      </c>
      <c r="L583" s="10" t="s">
        <v>203</v>
      </c>
      <c r="M583" s="232" t="s">
        <v>27</v>
      </c>
      <c r="N583" s="293">
        <v>252</v>
      </c>
      <c r="O583" s="337">
        <v>485</v>
      </c>
      <c r="P583" s="496">
        <v>537</v>
      </c>
      <c r="Q583" s="515">
        <v>268.9</v>
      </c>
      <c r="R583" s="515">
        <v>284.5</v>
      </c>
    </row>
    <row r="584" spans="8:18" ht="16.5" thickBot="1">
      <c r="H584" s="104" t="s">
        <v>19</v>
      </c>
      <c r="I584" s="182"/>
      <c r="J584" s="131" t="s">
        <v>39</v>
      </c>
      <c r="K584" s="45" t="s">
        <v>42</v>
      </c>
      <c r="L584" s="45" t="s">
        <v>203</v>
      </c>
      <c r="M584" s="231" t="s">
        <v>34</v>
      </c>
      <c r="N584" s="295">
        <v>252</v>
      </c>
      <c r="O584" s="332">
        <f>N584*1.11</f>
        <v>279.72</v>
      </c>
      <c r="P584" s="497">
        <f>O584*1.108</f>
        <v>309.92976000000004</v>
      </c>
      <c r="Q584" s="528">
        <f>N584*106.7%</f>
        <v>268.884</v>
      </c>
      <c r="R584" s="521">
        <f>Q584*105.8%</f>
        <v>284.47927200000004</v>
      </c>
    </row>
    <row r="585" spans="8:14" ht="12.75">
      <c r="H585" s="202"/>
      <c r="I585" s="8"/>
      <c r="J585" s="8"/>
      <c r="K585" s="8"/>
      <c r="L585" s="8"/>
      <c r="M585" s="8"/>
      <c r="N585" s="16"/>
    </row>
    <row r="586" spans="8:14" ht="12.75">
      <c r="H586" s="202"/>
      <c r="I586" s="8"/>
      <c r="J586" s="8"/>
      <c r="K586" s="8"/>
      <c r="L586" s="8"/>
      <c r="M586" s="8"/>
      <c r="N586" s="16"/>
    </row>
    <row r="587" spans="8:14" ht="12.75">
      <c r="H587" s="202"/>
      <c r="I587" s="8"/>
      <c r="J587" s="8"/>
      <c r="K587" s="8"/>
      <c r="L587" s="8"/>
      <c r="M587" s="8"/>
      <c r="N587" s="16"/>
    </row>
    <row r="588" spans="8:14" ht="12.75">
      <c r="H588" s="202"/>
      <c r="I588" s="8"/>
      <c r="J588" s="8"/>
      <c r="K588" s="8"/>
      <c r="L588" s="8"/>
      <c r="M588" s="8"/>
      <c r="N588" s="16"/>
    </row>
    <row r="589" spans="8:14" ht="12.75">
      <c r="H589" s="202"/>
      <c r="I589" s="8"/>
      <c r="J589" s="8"/>
      <c r="K589" s="8"/>
      <c r="L589" s="8"/>
      <c r="M589" s="8"/>
      <c r="N589" s="16"/>
    </row>
    <row r="590" spans="8:14" ht="12.75">
      <c r="H590" s="202"/>
      <c r="I590" s="8"/>
      <c r="J590" s="8"/>
      <c r="K590" s="8"/>
      <c r="L590" s="8"/>
      <c r="M590" s="8"/>
      <c r="N590" s="16"/>
    </row>
    <row r="591" spans="8:14" ht="12.75">
      <c r="H591" s="202"/>
      <c r="I591" s="8"/>
      <c r="J591" s="8"/>
      <c r="K591" s="8"/>
      <c r="L591" s="8"/>
      <c r="M591" s="8"/>
      <c r="N591" s="16"/>
    </row>
    <row r="592" spans="8:14" ht="12.75">
      <c r="H592" s="202"/>
      <c r="I592" s="8"/>
      <c r="J592" s="8"/>
      <c r="K592" s="8"/>
      <c r="L592" s="8"/>
      <c r="M592" s="8"/>
      <c r="N592" s="16"/>
    </row>
    <row r="593" spans="8:14" ht="12.75">
      <c r="H593" s="202"/>
      <c r="I593" s="8"/>
      <c r="J593" s="8"/>
      <c r="K593" s="8"/>
      <c r="L593" s="8"/>
      <c r="M593" s="8"/>
      <c r="N593" s="16"/>
    </row>
    <row r="594" spans="8:14" ht="12.75">
      <c r="H594" s="202"/>
      <c r="I594" s="8"/>
      <c r="J594" s="8"/>
      <c r="K594" s="8"/>
      <c r="L594" s="8"/>
      <c r="M594" s="8"/>
      <c r="N594" s="16"/>
    </row>
    <row r="595" spans="8:14" ht="12.75">
      <c r="H595" s="202"/>
      <c r="I595" s="8"/>
      <c r="J595" s="8"/>
      <c r="K595" s="8"/>
      <c r="L595" s="8"/>
      <c r="M595" s="8"/>
      <c r="N595" s="16"/>
    </row>
    <row r="596" spans="8:14" ht="12.75">
      <c r="H596" s="202"/>
      <c r="I596" s="8"/>
      <c r="J596" s="8"/>
      <c r="K596" s="8"/>
      <c r="L596" s="8"/>
      <c r="M596" s="8"/>
      <c r="N596" s="16"/>
    </row>
    <row r="597" spans="8:14" ht="12.75">
      <c r="H597" s="202"/>
      <c r="I597" s="8"/>
      <c r="J597" s="8"/>
      <c r="K597" s="8"/>
      <c r="L597" s="8"/>
      <c r="M597" s="8"/>
      <c r="N597" s="16"/>
    </row>
    <row r="598" spans="8:14" ht="12.75">
      <c r="H598" s="202"/>
      <c r="I598" s="8"/>
      <c r="J598" s="8"/>
      <c r="K598" s="8"/>
      <c r="L598" s="8"/>
      <c r="M598" s="8"/>
      <c r="N598" s="16"/>
    </row>
    <row r="599" spans="8:14" ht="12.75">
      <c r="H599" s="202"/>
      <c r="I599" s="8"/>
      <c r="J599" s="8"/>
      <c r="K599" s="8"/>
      <c r="L599" s="8"/>
      <c r="M599" s="8"/>
      <c r="N599" s="16"/>
    </row>
    <row r="600" spans="8:14" ht="12.75">
      <c r="H600" s="202"/>
      <c r="I600" s="8"/>
      <c r="J600" s="8"/>
      <c r="K600" s="8"/>
      <c r="L600" s="8"/>
      <c r="M600" s="8"/>
      <c r="N600" s="16"/>
    </row>
    <row r="601" spans="8:14" ht="12.75">
      <c r="H601" s="202"/>
      <c r="I601" s="8"/>
      <c r="J601" s="8"/>
      <c r="K601" s="8"/>
      <c r="L601" s="8"/>
      <c r="M601" s="8"/>
      <c r="N601" s="16"/>
    </row>
    <row r="602" spans="8:14" ht="12.75">
      <c r="H602" s="202"/>
      <c r="I602" s="8"/>
      <c r="J602" s="8"/>
      <c r="K602" s="8"/>
      <c r="L602" s="8"/>
      <c r="M602" s="8"/>
      <c r="N602" s="16"/>
    </row>
    <row r="603" spans="8:14" ht="12.75">
      <c r="H603" s="202"/>
      <c r="I603" s="8"/>
      <c r="J603" s="8"/>
      <c r="K603" s="8"/>
      <c r="L603" s="8"/>
      <c r="M603" s="8"/>
      <c r="N603" s="16"/>
    </row>
    <row r="604" spans="8:14" ht="12.75">
      <c r="H604" s="202"/>
      <c r="I604" s="8"/>
      <c r="J604" s="8"/>
      <c r="K604" s="8"/>
      <c r="L604" s="8"/>
      <c r="M604" s="8"/>
      <c r="N604" s="16"/>
    </row>
    <row r="605" spans="8:14" ht="12.75">
      <c r="H605" s="202"/>
      <c r="I605" s="8"/>
      <c r="J605" s="8"/>
      <c r="K605" s="8"/>
      <c r="L605" s="8"/>
      <c r="M605" s="8"/>
      <c r="N605" s="16"/>
    </row>
    <row r="606" spans="8:14" ht="12.75">
      <c r="H606" s="202"/>
      <c r="I606" s="8"/>
      <c r="J606" s="8"/>
      <c r="K606" s="8"/>
      <c r="L606" s="8"/>
      <c r="M606" s="8"/>
      <c r="N606" s="16"/>
    </row>
    <row r="607" spans="8:14" ht="12.75">
      <c r="H607" s="202"/>
      <c r="I607" s="8"/>
      <c r="J607" s="8"/>
      <c r="K607" s="8"/>
      <c r="L607" s="8"/>
      <c r="M607" s="8"/>
      <c r="N607" s="16"/>
    </row>
    <row r="608" spans="8:14" ht="12.75">
      <c r="H608" s="202"/>
      <c r="I608" s="8"/>
      <c r="J608" s="8"/>
      <c r="K608" s="8"/>
      <c r="L608" s="8"/>
      <c r="M608" s="8"/>
      <c r="N608" s="16"/>
    </row>
    <row r="609" spans="8:14" ht="12.75">
      <c r="H609" s="202"/>
      <c r="I609" s="8"/>
      <c r="J609" s="8"/>
      <c r="K609" s="8"/>
      <c r="L609" s="8"/>
      <c r="M609" s="8"/>
      <c r="N609" s="16"/>
    </row>
    <row r="610" spans="8:14" ht="12.75">
      <c r="H610" s="202"/>
      <c r="I610" s="8"/>
      <c r="J610" s="8"/>
      <c r="K610" s="8"/>
      <c r="L610" s="8"/>
      <c r="M610" s="8"/>
      <c r="N610" s="16"/>
    </row>
    <row r="611" spans="8:14" ht="12.75">
      <c r="H611" s="202"/>
      <c r="I611" s="8"/>
      <c r="J611" s="8"/>
      <c r="K611" s="8"/>
      <c r="L611" s="8"/>
      <c r="M611" s="8"/>
      <c r="N611" s="16"/>
    </row>
    <row r="612" spans="8:14" ht="12.75">
      <c r="H612" s="202"/>
      <c r="I612" s="8"/>
      <c r="J612" s="8"/>
      <c r="K612" s="8"/>
      <c r="L612" s="8"/>
      <c r="M612" s="8"/>
      <c r="N612" s="16"/>
    </row>
    <row r="613" spans="8:14" ht="12.75">
      <c r="H613" s="202"/>
      <c r="I613" s="8"/>
      <c r="J613" s="8"/>
      <c r="K613" s="8"/>
      <c r="L613" s="8"/>
      <c r="M613" s="8"/>
      <c r="N613" s="16"/>
    </row>
    <row r="614" spans="8:14" ht="12.75">
      <c r="H614" s="202"/>
      <c r="I614" s="8"/>
      <c r="J614" s="8"/>
      <c r="K614" s="8"/>
      <c r="L614" s="8"/>
      <c r="M614" s="8"/>
      <c r="N614" s="16"/>
    </row>
    <row r="615" spans="8:14" ht="12.75">
      <c r="H615" s="202"/>
      <c r="I615" s="8"/>
      <c r="J615" s="8"/>
      <c r="K615" s="8"/>
      <c r="L615" s="8"/>
      <c r="M615" s="8"/>
      <c r="N615" s="16"/>
    </row>
    <row r="616" spans="8:14" ht="12.75">
      <c r="H616" s="202"/>
      <c r="I616" s="8"/>
      <c r="J616" s="8"/>
      <c r="K616" s="8"/>
      <c r="L616" s="8"/>
      <c r="M616" s="8"/>
      <c r="N616" s="16"/>
    </row>
    <row r="617" spans="8:14" ht="12.75">
      <c r="H617" s="202"/>
      <c r="I617" s="8"/>
      <c r="J617" s="8"/>
      <c r="K617" s="8"/>
      <c r="L617" s="8"/>
      <c r="M617" s="8"/>
      <c r="N617" s="16"/>
    </row>
    <row r="618" spans="8:14" ht="12.75">
      <c r="H618" s="202"/>
      <c r="I618" s="8"/>
      <c r="J618" s="8"/>
      <c r="K618" s="8"/>
      <c r="L618" s="8"/>
      <c r="M618" s="8"/>
      <c r="N618" s="16"/>
    </row>
    <row r="619" spans="8:14" ht="12.75">
      <c r="H619" s="202"/>
      <c r="I619" s="8"/>
      <c r="J619" s="8"/>
      <c r="K619" s="8"/>
      <c r="L619" s="8"/>
      <c r="M619" s="8"/>
      <c r="N619" s="16"/>
    </row>
    <row r="620" spans="8:14" ht="12.75">
      <c r="H620" s="202"/>
      <c r="I620" s="8"/>
      <c r="J620" s="8"/>
      <c r="K620" s="8"/>
      <c r="L620" s="8"/>
      <c r="M620" s="8"/>
      <c r="N620" s="16"/>
    </row>
    <row r="621" spans="8:14" ht="12.75">
      <c r="H621" s="202"/>
      <c r="I621" s="8"/>
      <c r="J621" s="8"/>
      <c r="K621" s="8"/>
      <c r="L621" s="8"/>
      <c r="M621" s="8"/>
      <c r="N621" s="16"/>
    </row>
    <row r="622" spans="8:14" ht="12.75">
      <c r="H622" s="202"/>
      <c r="I622" s="8"/>
      <c r="J622" s="8"/>
      <c r="K622" s="8"/>
      <c r="L622" s="8"/>
      <c r="M622" s="8"/>
      <c r="N622" s="16"/>
    </row>
    <row r="623" spans="8:14" ht="12.75">
      <c r="H623" s="202"/>
      <c r="I623" s="8"/>
      <c r="J623" s="8"/>
      <c r="K623" s="8"/>
      <c r="L623" s="8"/>
      <c r="M623" s="8"/>
      <c r="N623" s="16"/>
    </row>
    <row r="624" spans="8:14" ht="12.75">
      <c r="H624" s="202"/>
      <c r="I624" s="8"/>
      <c r="J624" s="8"/>
      <c r="K624" s="8"/>
      <c r="L624" s="8"/>
      <c r="M624" s="8"/>
      <c r="N624" s="16"/>
    </row>
    <row r="625" spans="8:14" ht="12.75">
      <c r="H625" s="202"/>
      <c r="I625" s="8"/>
      <c r="J625" s="8"/>
      <c r="K625" s="8"/>
      <c r="L625" s="8"/>
      <c r="M625" s="8"/>
      <c r="N625" s="16"/>
    </row>
    <row r="626" spans="8:14" ht="12.75">
      <c r="H626" s="202"/>
      <c r="I626" s="8"/>
      <c r="J626" s="8"/>
      <c r="K626" s="8"/>
      <c r="L626" s="8"/>
      <c r="M626" s="8"/>
      <c r="N626" s="16"/>
    </row>
    <row r="627" spans="8:14" ht="12.75">
      <c r="H627" s="202"/>
      <c r="I627" s="8"/>
      <c r="J627" s="8"/>
      <c r="K627" s="8"/>
      <c r="L627" s="8"/>
      <c r="M627" s="8"/>
      <c r="N627" s="16"/>
    </row>
    <row r="628" spans="8:14" ht="12.75">
      <c r="H628" s="202"/>
      <c r="I628" s="8"/>
      <c r="J628" s="8"/>
      <c r="K628" s="8"/>
      <c r="L628" s="8"/>
      <c r="M628" s="8"/>
      <c r="N628" s="16"/>
    </row>
    <row r="629" spans="8:14" ht="12.75">
      <c r="H629" s="202"/>
      <c r="I629" s="8"/>
      <c r="J629" s="8"/>
      <c r="K629" s="8"/>
      <c r="L629" s="8"/>
      <c r="M629" s="8"/>
      <c r="N629" s="16"/>
    </row>
    <row r="630" spans="8:14" ht="12.75">
      <c r="H630" s="202"/>
      <c r="I630" s="8"/>
      <c r="J630" s="8"/>
      <c r="K630" s="8"/>
      <c r="L630" s="8"/>
      <c r="M630" s="8"/>
      <c r="N630" s="16"/>
    </row>
    <row r="631" spans="8:14" ht="12.75">
      <c r="H631" s="202"/>
      <c r="I631" s="8"/>
      <c r="J631" s="8"/>
      <c r="K631" s="8"/>
      <c r="L631" s="8"/>
      <c r="M631" s="8"/>
      <c r="N631" s="16"/>
    </row>
    <row r="632" spans="8:14" ht="12.75">
      <c r="H632" s="202"/>
      <c r="I632" s="8"/>
      <c r="J632" s="8"/>
      <c r="K632" s="8"/>
      <c r="L632" s="8"/>
      <c r="M632" s="8"/>
      <c r="N632" s="16"/>
    </row>
    <row r="633" spans="8:14" ht="12.75">
      <c r="H633" s="202"/>
      <c r="I633" s="8"/>
      <c r="J633" s="8"/>
      <c r="K633" s="8"/>
      <c r="L633" s="8"/>
      <c r="M633" s="8"/>
      <c r="N633" s="16"/>
    </row>
    <row r="634" spans="8:14" ht="12.75">
      <c r="H634" s="202"/>
      <c r="I634" s="8"/>
      <c r="J634" s="8"/>
      <c r="K634" s="8"/>
      <c r="L634" s="8"/>
      <c r="M634" s="8"/>
      <c r="N634" s="16"/>
    </row>
    <row r="635" spans="8:14" ht="12.75">
      <c r="H635" s="202"/>
      <c r="I635" s="8"/>
      <c r="J635" s="8"/>
      <c r="K635" s="8"/>
      <c r="L635" s="8"/>
      <c r="M635" s="8"/>
      <c r="N635" s="16"/>
    </row>
    <row r="636" spans="8:14" ht="12.75">
      <c r="H636" s="202"/>
      <c r="I636" s="8"/>
      <c r="J636" s="8"/>
      <c r="K636" s="8"/>
      <c r="L636" s="8"/>
      <c r="M636" s="8"/>
      <c r="N636" s="16"/>
    </row>
    <row r="637" spans="8:14" ht="12.75">
      <c r="H637" s="202"/>
      <c r="I637" s="8"/>
      <c r="J637" s="8"/>
      <c r="K637" s="8"/>
      <c r="L637" s="8"/>
      <c r="M637" s="8"/>
      <c r="N637" s="16"/>
    </row>
    <row r="638" spans="8:14" ht="12.75">
      <c r="H638" s="202"/>
      <c r="I638" s="8"/>
      <c r="J638" s="8"/>
      <c r="K638" s="8"/>
      <c r="L638" s="8"/>
      <c r="M638" s="8"/>
      <c r="N638" s="16"/>
    </row>
    <row r="639" spans="8:14" ht="12.75">
      <c r="H639" s="202"/>
      <c r="I639" s="8"/>
      <c r="J639" s="8"/>
      <c r="K639" s="8"/>
      <c r="L639" s="8"/>
      <c r="M639" s="8"/>
      <c r="N639" s="16"/>
    </row>
    <row r="640" spans="8:14" ht="12.75">
      <c r="H640" s="202"/>
      <c r="I640" s="8"/>
      <c r="J640" s="8"/>
      <c r="K640" s="8"/>
      <c r="L640" s="8"/>
      <c r="M640" s="8"/>
      <c r="N640" s="16"/>
    </row>
    <row r="641" spans="8:14" ht="12.75">
      <c r="H641" s="202"/>
      <c r="I641" s="8"/>
      <c r="J641" s="8"/>
      <c r="K641" s="8"/>
      <c r="L641" s="8"/>
      <c r="M641" s="8"/>
      <c r="N641" s="16"/>
    </row>
    <row r="642" spans="8:14" ht="12.75">
      <c r="H642" s="202"/>
      <c r="I642" s="8"/>
      <c r="J642" s="8"/>
      <c r="K642" s="8"/>
      <c r="L642" s="8"/>
      <c r="M642" s="8"/>
      <c r="N642" s="16"/>
    </row>
    <row r="643" spans="8:14" ht="12.75">
      <c r="H643" s="202"/>
      <c r="I643" s="8"/>
      <c r="J643" s="8"/>
      <c r="K643" s="8"/>
      <c r="L643" s="8"/>
      <c r="M643" s="8"/>
      <c r="N643" s="16"/>
    </row>
    <row r="644" spans="8:14" ht="12.75">
      <c r="H644" s="202"/>
      <c r="I644" s="8"/>
      <c r="J644" s="8"/>
      <c r="K644" s="8"/>
      <c r="L644" s="8"/>
      <c r="M644" s="8"/>
      <c r="N644" s="16"/>
    </row>
    <row r="645" spans="8:14" ht="12.75">
      <c r="H645" s="202"/>
      <c r="I645" s="8"/>
      <c r="J645" s="8"/>
      <c r="K645" s="8"/>
      <c r="L645" s="8"/>
      <c r="M645" s="8"/>
      <c r="N645" s="16"/>
    </row>
    <row r="646" spans="8:14" ht="12.75">
      <c r="H646" s="202"/>
      <c r="I646" s="8"/>
      <c r="J646" s="8"/>
      <c r="K646" s="8"/>
      <c r="L646" s="8"/>
      <c r="M646" s="8"/>
      <c r="N646" s="16"/>
    </row>
    <row r="647" spans="8:14" ht="12.75">
      <c r="H647" s="202"/>
      <c r="I647" s="8"/>
      <c r="J647" s="8"/>
      <c r="K647" s="8"/>
      <c r="L647" s="8"/>
      <c r="M647" s="8"/>
      <c r="N647" s="15"/>
    </row>
    <row r="648" spans="8:14" ht="12.75">
      <c r="H648" s="202"/>
      <c r="I648" s="8"/>
      <c r="J648" s="8"/>
      <c r="K648" s="8"/>
      <c r="L648" s="8"/>
      <c r="M648" s="8"/>
      <c r="N648" s="15"/>
    </row>
    <row r="649" spans="8:14" ht="12.75">
      <c r="H649" s="202"/>
      <c r="I649" s="8"/>
      <c r="J649" s="8"/>
      <c r="K649" s="8"/>
      <c r="L649" s="8"/>
      <c r="M649" s="8"/>
      <c r="N649" s="15"/>
    </row>
    <row r="650" spans="8:14" ht="12.75">
      <c r="H650" s="202"/>
      <c r="I650" s="8"/>
      <c r="J650" s="8"/>
      <c r="K650" s="8"/>
      <c r="L650" s="8"/>
      <c r="M650" s="8"/>
      <c r="N650" s="15"/>
    </row>
    <row r="651" spans="8:14" ht="12.75">
      <c r="H651" s="202"/>
      <c r="I651" s="8"/>
      <c r="J651" s="8"/>
      <c r="K651" s="8"/>
      <c r="L651" s="8"/>
      <c r="M651" s="8"/>
      <c r="N651" s="15"/>
    </row>
    <row r="652" spans="8:14" ht="12.75">
      <c r="H652" s="202"/>
      <c r="I652" s="8"/>
      <c r="J652" s="8"/>
      <c r="K652" s="8"/>
      <c r="L652" s="8"/>
      <c r="M652" s="8"/>
      <c r="N652" s="15"/>
    </row>
    <row r="653" spans="8:14" ht="12.75">
      <c r="H653" s="202"/>
      <c r="I653" s="8"/>
      <c r="J653" s="8"/>
      <c r="K653" s="8"/>
      <c r="L653" s="8"/>
      <c r="M653" s="8"/>
      <c r="N653" s="15"/>
    </row>
    <row r="654" spans="8:14" ht="12.75">
      <c r="H654" s="202"/>
      <c r="I654" s="8"/>
      <c r="J654" s="8"/>
      <c r="K654" s="8"/>
      <c r="L654" s="8"/>
      <c r="M654" s="8"/>
      <c r="N654" s="15"/>
    </row>
    <row r="655" spans="8:14" ht="12.75">
      <c r="H655" s="202"/>
      <c r="I655" s="8"/>
      <c r="J655" s="8"/>
      <c r="K655" s="8"/>
      <c r="L655" s="8"/>
      <c r="M655" s="8"/>
      <c r="N655" s="15"/>
    </row>
    <row r="656" spans="8:14" ht="12.75">
      <c r="H656" s="202"/>
      <c r="I656" s="8"/>
      <c r="J656" s="8"/>
      <c r="K656" s="8"/>
      <c r="L656" s="8"/>
      <c r="M656" s="8"/>
      <c r="N656" s="15"/>
    </row>
    <row r="657" spans="8:14" ht="12.75">
      <c r="H657" s="202"/>
      <c r="I657" s="8"/>
      <c r="J657" s="8"/>
      <c r="K657" s="8"/>
      <c r="L657" s="8"/>
      <c r="M657" s="8"/>
      <c r="N657" s="15"/>
    </row>
    <row r="658" spans="8:14" ht="12.75">
      <c r="H658" s="202"/>
      <c r="I658" s="8"/>
      <c r="J658" s="8"/>
      <c r="K658" s="8"/>
      <c r="L658" s="8"/>
      <c r="M658" s="8"/>
      <c r="N658" s="15"/>
    </row>
    <row r="659" spans="8:14" ht="12.75">
      <c r="H659" s="202"/>
      <c r="I659" s="8"/>
      <c r="J659" s="8"/>
      <c r="K659" s="8"/>
      <c r="L659" s="8"/>
      <c r="M659" s="8"/>
      <c r="N659" s="15"/>
    </row>
    <row r="660" spans="8:14" ht="12.75">
      <c r="H660" s="202"/>
      <c r="I660" s="8"/>
      <c r="J660" s="8"/>
      <c r="K660" s="8"/>
      <c r="L660" s="8"/>
      <c r="M660" s="8"/>
      <c r="N660" s="15"/>
    </row>
    <row r="661" spans="8:14" ht="12.75">
      <c r="H661" s="202"/>
      <c r="I661" s="8"/>
      <c r="J661" s="8"/>
      <c r="K661" s="8"/>
      <c r="L661" s="8"/>
      <c r="M661" s="8"/>
      <c r="N661" s="15"/>
    </row>
    <row r="662" spans="8:14" ht="12.75">
      <c r="H662" s="202"/>
      <c r="I662" s="8"/>
      <c r="J662" s="8"/>
      <c r="K662" s="8"/>
      <c r="L662" s="8"/>
      <c r="M662" s="8"/>
      <c r="N662" s="15"/>
    </row>
    <row r="663" spans="8:14" ht="12.75">
      <c r="H663" s="202"/>
      <c r="I663" s="8"/>
      <c r="J663" s="8"/>
      <c r="K663" s="8"/>
      <c r="L663" s="8"/>
      <c r="M663" s="8"/>
      <c r="N663" s="15"/>
    </row>
    <row r="664" spans="8:14" ht="12.75">
      <c r="H664" s="202"/>
      <c r="I664" s="8"/>
      <c r="J664" s="8"/>
      <c r="K664" s="8"/>
      <c r="L664" s="8"/>
      <c r="M664" s="8"/>
      <c r="N664" s="15"/>
    </row>
    <row r="665" spans="8:14" ht="12.75">
      <c r="H665" s="202"/>
      <c r="I665" s="8"/>
      <c r="J665" s="8"/>
      <c r="K665" s="8"/>
      <c r="L665" s="8"/>
      <c r="M665" s="8"/>
      <c r="N665" s="15"/>
    </row>
    <row r="666" spans="8:14" ht="12.75">
      <c r="H666" s="202"/>
      <c r="I666" s="8"/>
      <c r="J666" s="8"/>
      <c r="K666" s="8"/>
      <c r="L666" s="8"/>
      <c r="M666" s="8"/>
      <c r="N666" s="15"/>
    </row>
    <row r="667" spans="8:14" ht="12.75">
      <c r="H667" s="202"/>
      <c r="I667" s="8"/>
      <c r="J667" s="8"/>
      <c r="K667" s="8"/>
      <c r="L667" s="8"/>
      <c r="M667" s="8"/>
      <c r="N667" s="15"/>
    </row>
    <row r="668" spans="8:14" ht="12.75">
      <c r="H668" s="202"/>
      <c r="I668" s="8"/>
      <c r="J668" s="8"/>
      <c r="K668" s="8"/>
      <c r="L668" s="8"/>
      <c r="M668" s="8"/>
      <c r="N668" s="15"/>
    </row>
    <row r="669" spans="8:14" ht="12.75">
      <c r="H669" s="202"/>
      <c r="I669" s="8"/>
      <c r="J669" s="8"/>
      <c r="K669" s="8"/>
      <c r="L669" s="8"/>
      <c r="M669" s="8"/>
      <c r="N669" s="15"/>
    </row>
    <row r="670" spans="8:14" ht="12.75">
      <c r="H670" s="202"/>
      <c r="I670" s="8"/>
      <c r="J670" s="8"/>
      <c r="K670" s="8"/>
      <c r="L670" s="8"/>
      <c r="M670" s="8"/>
      <c r="N670" s="15"/>
    </row>
    <row r="671" spans="8:14" ht="12.75">
      <c r="H671" s="202"/>
      <c r="I671" s="8"/>
      <c r="J671" s="8"/>
      <c r="K671" s="8"/>
      <c r="L671" s="8"/>
      <c r="M671" s="8"/>
      <c r="N671" s="15"/>
    </row>
    <row r="672" spans="8:14" ht="12.75">
      <c r="H672" s="202"/>
      <c r="I672" s="8"/>
      <c r="J672" s="8"/>
      <c r="K672" s="8"/>
      <c r="L672" s="8"/>
      <c r="M672" s="8"/>
      <c r="N672" s="15"/>
    </row>
    <row r="673" spans="8:14" ht="12.75">
      <c r="H673" s="202"/>
      <c r="I673" s="8"/>
      <c r="J673" s="8"/>
      <c r="K673" s="8"/>
      <c r="L673" s="8"/>
      <c r="M673" s="8"/>
      <c r="N673" s="15"/>
    </row>
    <row r="674" spans="8:14" ht="12.75">
      <c r="H674" s="8"/>
      <c r="I674" s="8"/>
      <c r="J674" s="8"/>
      <c r="K674" s="8"/>
      <c r="L674" s="8"/>
      <c r="M674" s="8"/>
      <c r="N674" s="15"/>
    </row>
    <row r="675" spans="8:14" ht="12.75">
      <c r="H675" s="8"/>
      <c r="I675" s="8"/>
      <c r="J675" s="8"/>
      <c r="K675" s="8"/>
      <c r="L675" s="8"/>
      <c r="M675" s="8"/>
      <c r="N675" s="15"/>
    </row>
    <row r="676" spans="8:14" ht="12.75">
      <c r="H676" s="8"/>
      <c r="I676" s="8"/>
      <c r="J676" s="8"/>
      <c r="K676" s="8"/>
      <c r="L676" s="8"/>
      <c r="M676" s="8"/>
      <c r="N676" s="15"/>
    </row>
    <row r="677" spans="8:14" ht="12.75">
      <c r="H677" s="8"/>
      <c r="I677" s="8"/>
      <c r="J677" s="8"/>
      <c r="K677" s="8"/>
      <c r="L677" s="8"/>
      <c r="M677" s="8"/>
      <c r="N677" s="15"/>
    </row>
    <row r="678" spans="8:14" ht="12.75">
      <c r="H678" s="8"/>
      <c r="I678" s="8"/>
      <c r="J678" s="8"/>
      <c r="K678" s="8"/>
      <c r="L678" s="8"/>
      <c r="M678" s="8"/>
      <c r="N678" s="15"/>
    </row>
    <row r="679" spans="8:14" ht="12.75">
      <c r="H679" s="8"/>
      <c r="I679" s="8"/>
      <c r="J679" s="8"/>
      <c r="K679" s="8"/>
      <c r="L679" s="8"/>
      <c r="M679" s="8"/>
      <c r="N679" s="15"/>
    </row>
    <row r="680" spans="8:14" ht="12.75">
      <c r="H680" s="8"/>
      <c r="I680" s="8"/>
      <c r="J680" s="8"/>
      <c r="K680" s="8"/>
      <c r="L680" s="8"/>
      <c r="M680" s="8"/>
      <c r="N680" s="15"/>
    </row>
    <row r="681" spans="8:14" ht="12.75">
      <c r="H681" s="8"/>
      <c r="I681" s="8"/>
      <c r="J681" s="8"/>
      <c r="K681" s="8"/>
      <c r="L681" s="8"/>
      <c r="M681" s="8"/>
      <c r="N681" s="15"/>
    </row>
    <row r="682" spans="8:14" ht="12.75">
      <c r="H682" s="8"/>
      <c r="I682" s="8"/>
      <c r="J682" s="8"/>
      <c r="K682" s="8"/>
      <c r="L682" s="8"/>
      <c r="M682" s="8"/>
      <c r="N682" s="15"/>
    </row>
    <row r="683" spans="8:14" ht="12.75">
      <c r="H683" s="8"/>
      <c r="I683" s="8"/>
      <c r="J683" s="8"/>
      <c r="K683" s="8"/>
      <c r="L683" s="8"/>
      <c r="M683" s="8"/>
      <c r="N683" s="15"/>
    </row>
    <row r="684" spans="8:14" ht="12.75">
      <c r="H684" s="8"/>
      <c r="I684" s="8"/>
      <c r="J684" s="8"/>
      <c r="K684" s="8"/>
      <c r="L684" s="8"/>
      <c r="M684" s="8"/>
      <c r="N684" s="15"/>
    </row>
    <row r="685" spans="8:14" ht="12.75">
      <c r="H685" s="8"/>
      <c r="I685" s="8"/>
      <c r="J685" s="8"/>
      <c r="K685" s="8"/>
      <c r="L685" s="8"/>
      <c r="M685" s="8"/>
      <c r="N685" s="15"/>
    </row>
    <row r="686" spans="8:14" ht="12.75">
      <c r="H686" s="8"/>
      <c r="I686" s="8"/>
      <c r="J686" s="8"/>
      <c r="K686" s="8"/>
      <c r="L686" s="8"/>
      <c r="M686" s="8"/>
      <c r="N686" s="15"/>
    </row>
    <row r="687" spans="8:14" ht="12.75">
      <c r="H687" s="8"/>
      <c r="I687" s="8"/>
      <c r="J687" s="8"/>
      <c r="K687" s="8"/>
      <c r="L687" s="8"/>
      <c r="M687" s="8"/>
      <c r="N687" s="15"/>
    </row>
    <row r="688" spans="8:14" ht="12.75">
      <c r="H688" s="8"/>
      <c r="I688" s="8"/>
      <c r="J688" s="8"/>
      <c r="K688" s="8"/>
      <c r="L688" s="8"/>
      <c r="M688" s="8"/>
      <c r="N688" s="15"/>
    </row>
    <row r="689" spans="8:14" ht="12.75">
      <c r="H689" s="8"/>
      <c r="I689" s="8"/>
      <c r="J689" s="8"/>
      <c r="K689" s="8"/>
      <c r="L689" s="8"/>
      <c r="M689" s="8"/>
      <c r="N689" s="15"/>
    </row>
    <row r="690" spans="8:14" ht="12.75">
      <c r="H690" s="8"/>
      <c r="I690" s="8"/>
      <c r="J690" s="8"/>
      <c r="K690" s="8"/>
      <c r="L690" s="8"/>
      <c r="M690" s="8"/>
      <c r="N690" s="15"/>
    </row>
    <row r="691" spans="8:14" ht="12.75">
      <c r="H691" s="8"/>
      <c r="I691" s="8"/>
      <c r="J691" s="8"/>
      <c r="K691" s="8"/>
      <c r="L691" s="8"/>
      <c r="M691" s="8"/>
      <c r="N691" s="15"/>
    </row>
    <row r="692" spans="8:14" ht="12.75">
      <c r="H692" s="8"/>
      <c r="I692" s="8"/>
      <c r="J692" s="8"/>
      <c r="K692" s="8"/>
      <c r="L692" s="8"/>
      <c r="M692" s="8"/>
      <c r="N692" s="15"/>
    </row>
    <row r="693" spans="8:14" ht="12.75">
      <c r="H693" s="8"/>
      <c r="I693" s="8"/>
      <c r="J693" s="8"/>
      <c r="K693" s="8"/>
      <c r="L693" s="8"/>
      <c r="M693" s="8"/>
      <c r="N693" s="15"/>
    </row>
    <row r="694" spans="8:14" ht="12.75">
      <c r="H694" s="8"/>
      <c r="I694" s="8"/>
      <c r="J694" s="8"/>
      <c r="K694" s="8"/>
      <c r="L694" s="8"/>
      <c r="M694" s="8"/>
      <c r="N694" s="15"/>
    </row>
    <row r="695" spans="8:14" ht="12.75">
      <c r="H695" s="8"/>
      <c r="I695" s="8"/>
      <c r="J695" s="8"/>
      <c r="K695" s="8"/>
      <c r="L695" s="8"/>
      <c r="M695" s="8"/>
      <c r="N695" s="15"/>
    </row>
    <row r="696" spans="8:14" ht="12.75">
      <c r="H696" s="8"/>
      <c r="I696" s="8"/>
      <c r="J696" s="8"/>
      <c r="K696" s="8"/>
      <c r="L696" s="8"/>
      <c r="M696" s="8"/>
      <c r="N696" s="15"/>
    </row>
    <row r="697" spans="8:14" ht="12.75">
      <c r="H697" s="8"/>
      <c r="I697" s="8"/>
      <c r="J697" s="8"/>
      <c r="K697" s="8"/>
      <c r="L697" s="8"/>
      <c r="M697" s="8"/>
      <c r="N697" s="15"/>
    </row>
    <row r="698" spans="8:14" ht="12.75">
      <c r="H698" s="8"/>
      <c r="I698" s="8"/>
      <c r="J698" s="8"/>
      <c r="K698" s="8"/>
      <c r="L698" s="8"/>
      <c r="M698" s="8"/>
      <c r="N698" s="15"/>
    </row>
    <row r="699" spans="8:14" ht="12.75">
      <c r="H699" s="8"/>
      <c r="I699" s="8"/>
      <c r="J699" s="8"/>
      <c r="K699" s="8"/>
      <c r="L699" s="8"/>
      <c r="M699" s="8"/>
      <c r="N699" s="15"/>
    </row>
    <row r="700" spans="8:14" ht="12.75">
      <c r="H700" s="8"/>
      <c r="I700" s="8"/>
      <c r="J700" s="8"/>
      <c r="K700" s="8"/>
      <c r="L700" s="8"/>
      <c r="M700" s="8"/>
      <c r="N700" s="15"/>
    </row>
    <row r="701" spans="8:14" ht="12.75">
      <c r="H701" s="8"/>
      <c r="I701" s="8"/>
      <c r="J701" s="8"/>
      <c r="K701" s="8"/>
      <c r="L701" s="8"/>
      <c r="M701" s="8"/>
      <c r="N701" s="15"/>
    </row>
    <row r="702" spans="8:14" ht="12.75">
      <c r="H702" s="8"/>
      <c r="I702" s="8"/>
      <c r="J702" s="8"/>
      <c r="K702" s="8"/>
      <c r="L702" s="8"/>
      <c r="M702" s="8"/>
      <c r="N702" s="15"/>
    </row>
    <row r="703" spans="8:14" ht="12.75">
      <c r="H703" s="8"/>
      <c r="I703" s="8"/>
      <c r="J703" s="8"/>
      <c r="K703" s="8"/>
      <c r="L703" s="8"/>
      <c r="M703" s="8"/>
      <c r="N703" s="15"/>
    </row>
    <row r="704" spans="8:14" ht="12.75">
      <c r="H704" s="8"/>
      <c r="I704" s="8"/>
      <c r="J704" s="8"/>
      <c r="K704" s="8"/>
      <c r="L704" s="8"/>
      <c r="M704" s="8"/>
      <c r="N704" s="15"/>
    </row>
    <row r="705" spans="8:14" ht="12.75">
      <c r="H705" s="8"/>
      <c r="I705" s="8"/>
      <c r="J705" s="8"/>
      <c r="K705" s="8"/>
      <c r="L705" s="8"/>
      <c r="M705" s="8"/>
      <c r="N705" s="15"/>
    </row>
    <row r="706" spans="8:14" ht="12.75">
      <c r="H706" s="8"/>
      <c r="I706" s="8"/>
      <c r="J706" s="8"/>
      <c r="K706" s="8"/>
      <c r="L706" s="8"/>
      <c r="M706" s="8"/>
      <c r="N706" s="15"/>
    </row>
    <row r="707" spans="8:14" ht="12.75">
      <c r="H707" s="8"/>
      <c r="I707" s="8"/>
      <c r="J707" s="8"/>
      <c r="K707" s="8"/>
      <c r="L707" s="8"/>
      <c r="M707" s="8"/>
      <c r="N707" s="15"/>
    </row>
    <row r="708" spans="8:14" ht="12.75">
      <c r="H708" s="8"/>
      <c r="I708" s="8"/>
      <c r="J708" s="8"/>
      <c r="K708" s="8"/>
      <c r="L708" s="8"/>
      <c r="M708" s="8"/>
      <c r="N708" s="15"/>
    </row>
    <row r="709" spans="8:14" ht="12.75">
      <c r="H709" s="8"/>
      <c r="I709" s="8"/>
      <c r="J709" s="8"/>
      <c r="K709" s="8"/>
      <c r="L709" s="8"/>
      <c r="M709" s="8"/>
      <c r="N709" s="15"/>
    </row>
    <row r="710" spans="8:14" ht="12.75">
      <c r="H710" s="8"/>
      <c r="I710" s="8"/>
      <c r="J710" s="8"/>
      <c r="K710" s="8"/>
      <c r="L710" s="8"/>
      <c r="M710" s="8"/>
      <c r="N710" s="15"/>
    </row>
    <row r="711" spans="8:14" ht="12.75">
      <c r="H711" s="8"/>
      <c r="I711" s="8"/>
      <c r="J711" s="8"/>
      <c r="K711" s="8"/>
      <c r="L711" s="8"/>
      <c r="M711" s="8"/>
      <c r="N711" s="15"/>
    </row>
    <row r="712" spans="8:14" ht="12.75">
      <c r="H712" s="8"/>
      <c r="I712" s="8"/>
      <c r="J712" s="8"/>
      <c r="K712" s="8"/>
      <c r="L712" s="8"/>
      <c r="M712" s="8"/>
      <c r="N712" s="15"/>
    </row>
    <row r="713" spans="8:14" ht="12.75">
      <c r="H713" s="8"/>
      <c r="I713" s="8"/>
      <c r="J713" s="8"/>
      <c r="K713" s="8"/>
      <c r="L713" s="8"/>
      <c r="M713" s="8"/>
      <c r="N713" s="15"/>
    </row>
    <row r="714" ht="12.75">
      <c r="N714" s="15"/>
    </row>
    <row r="715" ht="12.75">
      <c r="N715" s="15"/>
    </row>
    <row r="716" ht="12.75">
      <c r="N716" s="15"/>
    </row>
    <row r="717" ht="12.75">
      <c r="N717" s="15"/>
    </row>
    <row r="718" ht="12.75">
      <c r="N718" s="15"/>
    </row>
    <row r="719" ht="12.75">
      <c r="N719" s="15"/>
    </row>
    <row r="720" ht="12.75">
      <c r="N720" s="15"/>
    </row>
    <row r="721" ht="12.75">
      <c r="N721" s="15"/>
    </row>
    <row r="722" ht="12.75">
      <c r="N722" s="15"/>
    </row>
    <row r="723" ht="12.75">
      <c r="N723" s="15"/>
    </row>
    <row r="724" ht="12.75">
      <c r="N724" s="15"/>
    </row>
    <row r="725" ht="12.75">
      <c r="N725" s="15"/>
    </row>
    <row r="726" ht="12.75">
      <c r="N726" s="15"/>
    </row>
    <row r="727" ht="12.75">
      <c r="N727" s="15"/>
    </row>
    <row r="728" ht="12.75">
      <c r="N728" s="15"/>
    </row>
    <row r="729" ht="12.75">
      <c r="N729" s="15"/>
    </row>
    <row r="730" ht="12.75">
      <c r="N730" s="15"/>
    </row>
    <row r="731" ht="12.75">
      <c r="N731" s="15"/>
    </row>
    <row r="732" ht="12.75">
      <c r="N732" s="15"/>
    </row>
    <row r="733" ht="12.75">
      <c r="N733" s="15"/>
    </row>
    <row r="734" ht="12.75">
      <c r="N734" s="15"/>
    </row>
    <row r="735" ht="12.75">
      <c r="N735" s="15"/>
    </row>
    <row r="736" ht="12.75">
      <c r="N736" s="15"/>
    </row>
    <row r="737" ht="12.75">
      <c r="N737" s="15"/>
    </row>
    <row r="738" ht="12.75">
      <c r="N738" s="15"/>
    </row>
    <row r="739" ht="12.75">
      <c r="N739" s="15"/>
    </row>
    <row r="740" ht="12.75">
      <c r="N740" s="15"/>
    </row>
    <row r="741" ht="12.75">
      <c r="N741" s="15"/>
    </row>
    <row r="742" ht="12.75">
      <c r="N742" s="15"/>
    </row>
    <row r="743" ht="12.75">
      <c r="N743" s="15"/>
    </row>
    <row r="744" ht="12.75">
      <c r="N744" s="15"/>
    </row>
    <row r="745" ht="12.75">
      <c r="N745" s="15"/>
    </row>
    <row r="746" ht="12.75">
      <c r="N746" s="15"/>
    </row>
    <row r="747" ht="12.75">
      <c r="N747" s="15"/>
    </row>
    <row r="748" ht="12.75">
      <c r="N748" s="15"/>
    </row>
    <row r="749" ht="12.75">
      <c r="N749" s="15"/>
    </row>
    <row r="750" ht="12.75">
      <c r="N750" s="15"/>
    </row>
    <row r="751" ht="12.75">
      <c r="N751" s="15"/>
    </row>
    <row r="752" ht="12.75">
      <c r="N752" s="15"/>
    </row>
    <row r="753" ht="12.75">
      <c r="N753" s="15"/>
    </row>
    <row r="754" ht="12.75">
      <c r="N754" s="15"/>
    </row>
    <row r="755" ht="12.75">
      <c r="N755" s="15"/>
    </row>
    <row r="756" ht="12.75">
      <c r="N756" s="15"/>
    </row>
    <row r="757" ht="12.75">
      <c r="N757" s="15"/>
    </row>
    <row r="758" ht="12.75">
      <c r="N758" s="15"/>
    </row>
    <row r="759" ht="12.75">
      <c r="N759" s="15"/>
    </row>
    <row r="760" ht="12.75">
      <c r="N760" s="15"/>
    </row>
    <row r="761" ht="12.75">
      <c r="N761" s="15"/>
    </row>
    <row r="762" ht="12.75">
      <c r="N762" s="15"/>
    </row>
    <row r="763" ht="12.75">
      <c r="N763" s="15"/>
    </row>
    <row r="764" ht="12.75">
      <c r="N764" s="15"/>
    </row>
    <row r="765" ht="12.75">
      <c r="N765" s="15"/>
    </row>
    <row r="766" ht="12.75">
      <c r="N766" s="15"/>
    </row>
    <row r="767" ht="12.75">
      <c r="N767" s="15"/>
    </row>
    <row r="768" ht="12.75">
      <c r="N768" s="15"/>
    </row>
    <row r="769" ht="12.75">
      <c r="N769" s="15"/>
    </row>
    <row r="770" ht="12.75">
      <c r="N770" s="15"/>
    </row>
    <row r="771" ht="12.75">
      <c r="N771" s="15"/>
    </row>
    <row r="772" ht="12.75">
      <c r="N772" s="15"/>
    </row>
    <row r="773" ht="12.75">
      <c r="N773" s="15"/>
    </row>
    <row r="774" ht="12.75">
      <c r="N774" s="15"/>
    </row>
    <row r="775" ht="12.75">
      <c r="N775" s="15"/>
    </row>
    <row r="776" ht="12.75">
      <c r="N776" s="15"/>
    </row>
    <row r="777" ht="12.75">
      <c r="N777" s="15"/>
    </row>
    <row r="778" ht="12.75">
      <c r="N778" s="15"/>
    </row>
    <row r="779" ht="12.75">
      <c r="N779" s="15"/>
    </row>
    <row r="780" ht="12.75">
      <c r="N780" s="15"/>
    </row>
    <row r="781" ht="12.75">
      <c r="N781" s="15"/>
    </row>
    <row r="782" ht="12.75">
      <c r="N782" s="15"/>
    </row>
    <row r="783" ht="12.75">
      <c r="N783" s="15"/>
    </row>
    <row r="784" ht="12.75">
      <c r="N784" s="15"/>
    </row>
    <row r="785" ht="12.75">
      <c r="N785" s="15"/>
    </row>
    <row r="786" ht="12.75">
      <c r="N786" s="15"/>
    </row>
    <row r="787" ht="12.75">
      <c r="N787" s="15"/>
    </row>
    <row r="788" ht="12.75">
      <c r="N788" s="15"/>
    </row>
    <row r="789" ht="12.75">
      <c r="N789" s="15"/>
    </row>
    <row r="790" ht="12.75">
      <c r="N790" s="15"/>
    </row>
    <row r="791" ht="12.75">
      <c r="N791" s="15"/>
    </row>
    <row r="792" ht="12.75">
      <c r="N792" s="15"/>
    </row>
    <row r="793" ht="12.75">
      <c r="N793" s="15"/>
    </row>
    <row r="794" ht="12.75">
      <c r="N794" s="15"/>
    </row>
    <row r="795" ht="12.75">
      <c r="N795" s="15"/>
    </row>
    <row r="796" ht="12.75">
      <c r="N796" s="15"/>
    </row>
    <row r="797" ht="12.75">
      <c r="N797" s="15"/>
    </row>
    <row r="798" ht="12.75">
      <c r="N798" s="15"/>
    </row>
    <row r="799" ht="12.75">
      <c r="N799" s="15"/>
    </row>
    <row r="800" ht="12.75">
      <c r="N800" s="15"/>
    </row>
    <row r="801" ht="12.75">
      <c r="N801" s="15"/>
    </row>
    <row r="802" ht="12.75">
      <c r="N802" s="15"/>
    </row>
    <row r="803" ht="12.75">
      <c r="N803" s="15"/>
    </row>
    <row r="804" ht="12.75">
      <c r="N804" s="15"/>
    </row>
    <row r="805" ht="12.75">
      <c r="N805" s="15"/>
    </row>
    <row r="806" ht="12.75">
      <c r="N806" s="15"/>
    </row>
    <row r="807" ht="12.75">
      <c r="N807" s="15"/>
    </row>
    <row r="808" ht="12.75">
      <c r="N808" s="15"/>
    </row>
    <row r="809" ht="12.75">
      <c r="N809" s="15"/>
    </row>
    <row r="810" ht="12.75">
      <c r="N810" s="15"/>
    </row>
    <row r="811" ht="12.75">
      <c r="N811" s="15"/>
    </row>
    <row r="812" ht="12.75">
      <c r="N812" s="15"/>
    </row>
    <row r="813" ht="12.75">
      <c r="N813" s="15"/>
    </row>
    <row r="814" ht="12.75">
      <c r="N814" s="15"/>
    </row>
    <row r="815" ht="12.75">
      <c r="N815" s="15"/>
    </row>
    <row r="816" ht="12.75">
      <c r="N816" s="15"/>
    </row>
    <row r="817" ht="12.75">
      <c r="N817" s="15"/>
    </row>
    <row r="818" ht="12.75">
      <c r="N818" s="15"/>
    </row>
    <row r="819" ht="12.75">
      <c r="N819" s="15"/>
    </row>
    <row r="820" ht="12.75">
      <c r="N820" s="15"/>
    </row>
    <row r="821" ht="12.75">
      <c r="N821" s="15"/>
    </row>
    <row r="822" ht="12.75">
      <c r="N822" s="15"/>
    </row>
    <row r="823" ht="12.75">
      <c r="N823" s="15"/>
    </row>
    <row r="824" ht="12.75">
      <c r="N824" s="15"/>
    </row>
    <row r="825" ht="12.75">
      <c r="N825" s="15"/>
    </row>
    <row r="826" ht="12.75">
      <c r="N826" s="15"/>
    </row>
    <row r="827" ht="12.75">
      <c r="N827" s="15"/>
    </row>
    <row r="828" ht="12.75">
      <c r="N828" s="15"/>
    </row>
    <row r="829" ht="12.75">
      <c r="N829" s="15"/>
    </row>
    <row r="830" ht="12.75">
      <c r="N830" s="15"/>
    </row>
    <row r="831" ht="12.75">
      <c r="N831" s="15"/>
    </row>
    <row r="832" ht="12.75">
      <c r="N832" s="15"/>
    </row>
    <row r="833" ht="12.75">
      <c r="N833" s="15"/>
    </row>
    <row r="834" ht="12.75">
      <c r="N834" s="15"/>
    </row>
    <row r="835" ht="12.75">
      <c r="N835" s="15"/>
    </row>
    <row r="836" ht="12.75">
      <c r="N836" s="15"/>
    </row>
    <row r="837" ht="12.75">
      <c r="N837" s="15"/>
    </row>
    <row r="838" ht="12.75">
      <c r="N838" s="15"/>
    </row>
    <row r="839" ht="12.75">
      <c r="N839" s="15"/>
    </row>
    <row r="840" ht="12.75">
      <c r="N840" s="15"/>
    </row>
    <row r="841" ht="12.75">
      <c r="N841" s="15"/>
    </row>
    <row r="842" ht="12.75">
      <c r="N842" s="15"/>
    </row>
    <row r="843" ht="12.75">
      <c r="N843" s="15"/>
    </row>
    <row r="844" ht="12.75">
      <c r="N844" s="15"/>
    </row>
    <row r="845" ht="12.75">
      <c r="N845" s="15"/>
    </row>
    <row r="846" ht="12.75">
      <c r="N846" s="15"/>
    </row>
    <row r="847" ht="12.75">
      <c r="N847" s="15"/>
    </row>
    <row r="848" ht="12.75">
      <c r="N848" s="15"/>
    </row>
    <row r="849" ht="12.75">
      <c r="N849" s="15"/>
    </row>
    <row r="850" ht="12.75">
      <c r="N850" s="15"/>
    </row>
    <row r="851" ht="12.75">
      <c r="N851" s="15"/>
    </row>
    <row r="852" ht="12.75">
      <c r="N852" s="15"/>
    </row>
    <row r="853" ht="12.75">
      <c r="N853" s="15"/>
    </row>
    <row r="854" ht="12.75">
      <c r="N854" s="15"/>
    </row>
    <row r="855" ht="12.75">
      <c r="N855" s="15"/>
    </row>
    <row r="856" ht="12.75">
      <c r="N856" s="15"/>
    </row>
    <row r="857" ht="12.75">
      <c r="N857" s="15"/>
    </row>
    <row r="858" ht="12.75">
      <c r="N858" s="15"/>
    </row>
    <row r="859" ht="12.75">
      <c r="N859" s="15"/>
    </row>
    <row r="860" ht="12.75">
      <c r="N860" s="15"/>
    </row>
    <row r="861" ht="12.75">
      <c r="N861" s="15"/>
    </row>
    <row r="862" ht="12.75">
      <c r="N862" s="15"/>
    </row>
    <row r="863" ht="12.75">
      <c r="N863" s="15"/>
    </row>
    <row r="864" ht="12.75">
      <c r="N864" s="15"/>
    </row>
    <row r="865" ht="12.75">
      <c r="N865" s="15"/>
    </row>
    <row r="866" ht="12.75">
      <c r="N866" s="15"/>
    </row>
    <row r="867" ht="12.75">
      <c r="N867" s="15"/>
    </row>
    <row r="868" ht="12.75">
      <c r="N868" s="15"/>
    </row>
    <row r="869" ht="12.75">
      <c r="N869" s="15"/>
    </row>
    <row r="870" ht="12.75">
      <c r="N870" s="15"/>
    </row>
    <row r="871" ht="12.75">
      <c r="N871" s="15"/>
    </row>
    <row r="872" ht="12.75">
      <c r="N872" s="15"/>
    </row>
    <row r="873" ht="12.75">
      <c r="N873" s="15"/>
    </row>
    <row r="874" ht="12.75">
      <c r="N874" s="15"/>
    </row>
    <row r="875" ht="12.75">
      <c r="N875" s="15"/>
    </row>
    <row r="876" ht="12.75">
      <c r="N876" s="15"/>
    </row>
    <row r="877" ht="12.75">
      <c r="N877" s="15"/>
    </row>
    <row r="878" ht="12.75">
      <c r="N878" s="15"/>
    </row>
    <row r="879" ht="12.75">
      <c r="N879" s="15"/>
    </row>
    <row r="880" ht="12.75">
      <c r="N880" s="15"/>
    </row>
    <row r="881" ht="12.75">
      <c r="N881" s="15"/>
    </row>
    <row r="882" ht="12.75">
      <c r="N882" s="15"/>
    </row>
    <row r="883" ht="12.75">
      <c r="N883" s="15"/>
    </row>
    <row r="884" ht="12.75">
      <c r="N884" s="15"/>
    </row>
    <row r="885" ht="12.75">
      <c r="N885" s="15"/>
    </row>
    <row r="886" ht="12.75">
      <c r="N886" s="15"/>
    </row>
    <row r="887" ht="12.75">
      <c r="N887" s="15"/>
    </row>
    <row r="888" ht="12.75">
      <c r="N888" s="15"/>
    </row>
    <row r="889" ht="12.75">
      <c r="N889" s="15"/>
    </row>
    <row r="890" ht="12.75">
      <c r="N890" s="15"/>
    </row>
    <row r="891" ht="12.75">
      <c r="N891" s="15"/>
    </row>
    <row r="892" ht="12.75">
      <c r="N892" s="15"/>
    </row>
    <row r="893" ht="12.75">
      <c r="N893" s="15"/>
    </row>
    <row r="894" ht="12.75">
      <c r="N894" s="15"/>
    </row>
    <row r="895" ht="12.75">
      <c r="N895" s="15"/>
    </row>
    <row r="896" ht="12.75">
      <c r="N896" s="15"/>
    </row>
    <row r="897" ht="12.75">
      <c r="N897" s="15"/>
    </row>
    <row r="898" ht="12.75">
      <c r="N898" s="15"/>
    </row>
    <row r="899" ht="12.75">
      <c r="N899" s="15"/>
    </row>
    <row r="900" ht="12.75">
      <c r="N900" s="15"/>
    </row>
    <row r="901" ht="12.75">
      <c r="N901" s="15"/>
    </row>
    <row r="902" ht="12.75">
      <c r="N902" s="15"/>
    </row>
    <row r="903" ht="12.75">
      <c r="N903" s="15"/>
    </row>
    <row r="904" ht="12.75">
      <c r="N904" s="15"/>
    </row>
    <row r="905" ht="12.75">
      <c r="N905" s="15"/>
    </row>
    <row r="906" ht="12.75">
      <c r="N906" s="15"/>
    </row>
    <row r="907" ht="12.75">
      <c r="N907" s="15"/>
    </row>
    <row r="908" ht="12.75">
      <c r="N908" s="15"/>
    </row>
    <row r="909" ht="12.75">
      <c r="N909" s="15"/>
    </row>
    <row r="910" ht="12.75">
      <c r="N910" s="15"/>
    </row>
    <row r="911" ht="12.75">
      <c r="N911" s="15"/>
    </row>
    <row r="912" ht="12.75">
      <c r="N912" s="15"/>
    </row>
    <row r="913" ht="12.75">
      <c r="N913" s="15"/>
    </row>
    <row r="914" ht="12.75">
      <c r="N914" s="15"/>
    </row>
    <row r="915" ht="12.75">
      <c r="N915" s="15"/>
    </row>
    <row r="916" ht="12.75">
      <c r="N916" s="15"/>
    </row>
    <row r="917" ht="12.75">
      <c r="N917" s="15"/>
    </row>
    <row r="918" ht="12.75">
      <c r="N918" s="15"/>
    </row>
    <row r="919" ht="12.75">
      <c r="N919" s="15"/>
    </row>
    <row r="920" ht="12.75">
      <c r="N920" s="15"/>
    </row>
    <row r="921" ht="12.75">
      <c r="N921" s="15"/>
    </row>
    <row r="922" ht="12.75">
      <c r="N922" s="15"/>
    </row>
    <row r="923" ht="12.75">
      <c r="N923" s="15"/>
    </row>
  </sheetData>
  <sheetProtection/>
  <mergeCells count="19">
    <mergeCell ref="L6:M6"/>
    <mergeCell ref="O546:O547"/>
    <mergeCell ref="P546:P547"/>
    <mergeCell ref="J1:N1"/>
    <mergeCell ref="J2:N2"/>
    <mergeCell ref="J3:N3"/>
    <mergeCell ref="O5:P5"/>
    <mergeCell ref="H15:P15"/>
    <mergeCell ref="H16:P16"/>
    <mergeCell ref="H14:P14"/>
    <mergeCell ref="H17:H20"/>
    <mergeCell ref="H26:H28"/>
    <mergeCell ref="I26:M26"/>
    <mergeCell ref="N26:N28"/>
    <mergeCell ref="I27:I28"/>
    <mergeCell ref="J27:J28"/>
    <mergeCell ref="K27:K28"/>
    <mergeCell ref="L27:L28"/>
    <mergeCell ref="M27:M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2010-11-25T10:31:59Z</cp:lastPrinted>
  <dcterms:created xsi:type="dcterms:W3CDTF">2007-11-15T06:15:16Z</dcterms:created>
  <dcterms:modified xsi:type="dcterms:W3CDTF">2011-09-14T06:27:23Z</dcterms:modified>
  <cp:category/>
  <cp:version/>
  <cp:contentType/>
  <cp:contentStatus/>
</cp:coreProperties>
</file>